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8695" windowHeight="12525"/>
  </bookViews>
  <sheets>
    <sheet name="10" sheetId="1" r:id="rId1"/>
  </sheets>
  <definedNames>
    <definedName name="_xlnm.Print_Titles" localSheetId="0">'10'!$11:$12</definedName>
    <definedName name="_xlnm.Print_Area" localSheetId="0">'10'!$A$1:$J$254</definedName>
  </definedNames>
  <calcPr calcId="125725"/>
</workbook>
</file>

<file path=xl/calcChain.xml><?xml version="1.0" encoding="utf-8"?>
<calcChain xmlns="http://schemas.openxmlformats.org/spreadsheetml/2006/main">
  <c r="I254" i="1"/>
  <c r="I14"/>
  <c r="H14"/>
  <c r="H254"/>
  <c r="J194"/>
  <c r="I193"/>
  <c r="I192" s="1"/>
  <c r="H193"/>
  <c r="H192" s="1"/>
  <c r="J192" s="1"/>
  <c r="I150"/>
  <c r="H150"/>
  <c r="I149"/>
  <c r="H149"/>
  <c r="J139"/>
  <c r="J140"/>
  <c r="J141"/>
  <c r="J142"/>
  <c r="J143"/>
  <c r="J144"/>
  <c r="J145"/>
  <c r="J146"/>
  <c r="J147"/>
  <c r="J148"/>
  <c r="J151"/>
  <c r="I96"/>
  <c r="I97"/>
  <c r="H97"/>
  <c r="H96" s="1"/>
  <c r="J101"/>
  <c r="J103"/>
  <c r="J100"/>
  <c r="I72"/>
  <c r="H72"/>
  <c r="J73"/>
  <c r="I216"/>
  <c r="H216"/>
  <c r="J220"/>
  <c r="J177"/>
  <c r="I176"/>
  <c r="J176" s="1"/>
  <c r="H176"/>
  <c r="I190"/>
  <c r="J119"/>
  <c r="I118"/>
  <c r="H118"/>
  <c r="I102"/>
  <c r="H102"/>
  <c r="I27"/>
  <c r="H27"/>
  <c r="I42"/>
  <c r="H42"/>
  <c r="J41"/>
  <c r="J40"/>
  <c r="J39"/>
  <c r="J23"/>
  <c r="J22"/>
  <c r="I21"/>
  <c r="H21"/>
  <c r="J193" l="1"/>
  <c r="J150"/>
  <c r="J149"/>
  <c r="J72"/>
  <c r="J118"/>
  <c r="J102"/>
  <c r="J97"/>
  <c r="J21"/>
  <c r="J19" l="1"/>
  <c r="J20"/>
  <c r="J28"/>
  <c r="J29"/>
  <c r="J31"/>
  <c r="J32"/>
  <c r="J34"/>
  <c r="J36"/>
  <c r="J38"/>
  <c r="J43"/>
  <c r="J44"/>
  <c r="J45"/>
  <c r="J47"/>
  <c r="J49"/>
  <c r="J51"/>
  <c r="J52"/>
  <c r="J53"/>
  <c r="J54"/>
  <c r="J55"/>
  <c r="J56"/>
  <c r="J57"/>
  <c r="J58"/>
  <c r="J60"/>
  <c r="J62"/>
  <c r="J64"/>
  <c r="J69"/>
  <c r="J71"/>
  <c r="J78"/>
  <c r="J79"/>
  <c r="J80"/>
  <c r="J81"/>
  <c r="J82"/>
  <c r="J83"/>
  <c r="J84"/>
  <c r="J85"/>
  <c r="J86"/>
  <c r="J87"/>
  <c r="J88"/>
  <c r="J89"/>
  <c r="J90"/>
  <c r="J91"/>
  <c r="J92"/>
  <c r="J93"/>
  <c r="J98"/>
  <c r="J104"/>
  <c r="J110"/>
  <c r="J111"/>
  <c r="J112"/>
  <c r="J113"/>
  <c r="J121"/>
  <c r="J123"/>
  <c r="J125"/>
  <c r="J126"/>
  <c r="J127"/>
  <c r="J128"/>
  <c r="J129"/>
  <c r="J130"/>
  <c r="J131"/>
  <c r="J132"/>
  <c r="J134"/>
  <c r="J136"/>
  <c r="J138"/>
  <c r="J157"/>
  <c r="J159"/>
  <c r="J160"/>
  <c r="J162"/>
  <c r="J164"/>
  <c r="J166"/>
  <c r="J169"/>
  <c r="J173"/>
  <c r="J175"/>
  <c r="J179"/>
  <c r="J181"/>
  <c r="J183"/>
  <c r="J185"/>
  <c r="J187"/>
  <c r="J189"/>
  <c r="J191"/>
  <c r="J200"/>
  <c r="J201"/>
  <c r="J202"/>
  <c r="J203"/>
  <c r="J205"/>
  <c r="J206"/>
  <c r="J207"/>
  <c r="J209"/>
  <c r="J211"/>
  <c r="J213"/>
  <c r="J215"/>
  <c r="J217"/>
  <c r="J218"/>
  <c r="J219"/>
  <c r="J222"/>
  <c r="J223"/>
  <c r="J224"/>
  <c r="J225"/>
  <c r="J226"/>
  <c r="J232"/>
  <c r="J236"/>
  <c r="J238"/>
  <c r="J243"/>
  <c r="J244"/>
  <c r="J250"/>
  <c r="J252"/>
  <c r="J253"/>
  <c r="I242"/>
  <c r="I241" s="1"/>
  <c r="I240" s="1"/>
  <c r="I239" s="1"/>
  <c r="I237"/>
  <c r="I221"/>
  <c r="I198" s="1"/>
  <c r="I188"/>
  <c r="I186"/>
  <c r="I178"/>
  <c r="I165"/>
  <c r="I163"/>
  <c r="I161"/>
  <c r="I137"/>
  <c r="I120"/>
  <c r="I109"/>
  <c r="I108" s="1"/>
  <c r="I107" s="1"/>
  <c r="I106" s="1"/>
  <c r="I105" s="1"/>
  <c r="I77"/>
  <c r="I70"/>
  <c r="I68"/>
  <c r="I63"/>
  <c r="I46"/>
  <c r="I18"/>
  <c r="H251"/>
  <c r="J251" s="1"/>
  <c r="H249"/>
  <c r="H248" s="1"/>
  <c r="H247" s="1"/>
  <c r="H246" s="1"/>
  <c r="H245" s="1"/>
  <c r="J245" s="1"/>
  <c r="H242"/>
  <c r="H241" s="1"/>
  <c r="H240" s="1"/>
  <c r="H239" s="1"/>
  <c r="H237"/>
  <c r="H235"/>
  <c r="H234" s="1"/>
  <c r="H233" s="1"/>
  <c r="J233" s="1"/>
  <c r="H231"/>
  <c r="H230" s="1"/>
  <c r="H229" s="1"/>
  <c r="H228" s="1"/>
  <c r="H227" s="1"/>
  <c r="J227" s="1"/>
  <c r="H221"/>
  <c r="H214"/>
  <c r="J214" s="1"/>
  <c r="H212"/>
  <c r="J212" s="1"/>
  <c r="H210"/>
  <c r="J210" s="1"/>
  <c r="H208"/>
  <c r="J208" s="1"/>
  <c r="H204"/>
  <c r="H199"/>
  <c r="J199" s="1"/>
  <c r="H190"/>
  <c r="H188"/>
  <c r="H186"/>
  <c r="H184"/>
  <c r="J184" s="1"/>
  <c r="H182"/>
  <c r="J182" s="1"/>
  <c r="H180"/>
  <c r="J180" s="1"/>
  <c r="H178"/>
  <c r="H171" s="1"/>
  <c r="H174"/>
  <c r="J174" s="1"/>
  <c r="H172"/>
  <c r="H168"/>
  <c r="J168" s="1"/>
  <c r="H165"/>
  <c r="H163"/>
  <c r="H161"/>
  <c r="H158"/>
  <c r="J158" s="1"/>
  <c r="H156"/>
  <c r="J156" s="1"/>
  <c r="H147"/>
  <c r="H146" s="1"/>
  <c r="H145" s="1"/>
  <c r="H144" s="1"/>
  <c r="H142"/>
  <c r="H141" s="1"/>
  <c r="H140" s="1"/>
  <c r="H139" s="1"/>
  <c r="H137"/>
  <c r="H135"/>
  <c r="J135" s="1"/>
  <c r="H133"/>
  <c r="J133" s="1"/>
  <c r="H124"/>
  <c r="J124" s="1"/>
  <c r="H122"/>
  <c r="J122" s="1"/>
  <c r="H120"/>
  <c r="H109"/>
  <c r="H108" s="1"/>
  <c r="H107" s="1"/>
  <c r="H106" s="1"/>
  <c r="H105" s="1"/>
  <c r="H77"/>
  <c r="H76" s="1"/>
  <c r="H75" s="1"/>
  <c r="H74" s="1"/>
  <c r="H70"/>
  <c r="H68"/>
  <c r="H63"/>
  <c r="H61"/>
  <c r="J61" s="1"/>
  <c r="H59"/>
  <c r="J59" s="1"/>
  <c r="H50"/>
  <c r="J50" s="1"/>
  <c r="H48"/>
  <c r="J48" s="1"/>
  <c r="H46"/>
  <c r="J42"/>
  <c r="H37"/>
  <c r="J37" s="1"/>
  <c r="H35"/>
  <c r="J35" s="1"/>
  <c r="H33"/>
  <c r="J33" s="1"/>
  <c r="H30"/>
  <c r="J30" s="1"/>
  <c r="H18"/>
  <c r="J204" l="1"/>
  <c r="H198"/>
  <c r="H197" s="1"/>
  <c r="H196" s="1"/>
  <c r="H195" s="1"/>
  <c r="H117"/>
  <c r="I171"/>
  <c r="H26"/>
  <c r="I117"/>
  <c r="I26"/>
  <c r="I15"/>
  <c r="I17"/>
  <c r="H67"/>
  <c r="H66" s="1"/>
  <c r="H65" s="1"/>
  <c r="H116"/>
  <c r="H115" s="1"/>
  <c r="H114" s="1"/>
  <c r="H170"/>
  <c r="H167" s="1"/>
  <c r="H17"/>
  <c r="H16" s="1"/>
  <c r="H15" s="1"/>
  <c r="H25"/>
  <c r="H24" s="1"/>
  <c r="J18"/>
  <c r="J46"/>
  <c r="J63"/>
  <c r="J68"/>
  <c r="J77"/>
  <c r="I95"/>
  <c r="I94" s="1"/>
  <c r="J163"/>
  <c r="J178"/>
  <c r="J188"/>
  <c r="J221"/>
  <c r="J237"/>
  <c r="J249"/>
  <c r="J247"/>
  <c r="J235"/>
  <c r="J231"/>
  <c r="J229"/>
  <c r="J172"/>
  <c r="J27"/>
  <c r="J70"/>
  <c r="J105"/>
  <c r="J120"/>
  <c r="J137"/>
  <c r="J161"/>
  <c r="J165"/>
  <c r="J186"/>
  <c r="J190"/>
  <c r="J216"/>
  <c r="J239"/>
  <c r="J248"/>
  <c r="J246"/>
  <c r="J234"/>
  <c r="J230"/>
  <c r="J228"/>
  <c r="J242"/>
  <c r="J240"/>
  <c r="J241"/>
  <c r="J108"/>
  <c r="J106"/>
  <c r="J109"/>
  <c r="J107"/>
  <c r="J99"/>
  <c r="I76"/>
  <c r="H95"/>
  <c r="H94" s="1"/>
  <c r="I155"/>
  <c r="H155"/>
  <c r="H154" s="1"/>
  <c r="H153" s="1"/>
  <c r="H152" s="1"/>
  <c r="I67"/>
  <c r="H13" l="1"/>
  <c r="J17"/>
  <c r="J96"/>
  <c r="J15"/>
  <c r="J94"/>
  <c r="I16"/>
  <c r="J16" s="1"/>
  <c r="J95"/>
  <c r="I197"/>
  <c r="J198"/>
  <c r="I170"/>
  <c r="J171"/>
  <c r="I154"/>
  <c r="J155"/>
  <c r="I116"/>
  <c r="J117"/>
  <c r="J76"/>
  <c r="I75"/>
  <c r="I66"/>
  <c r="J67"/>
  <c r="J26"/>
  <c r="I25"/>
  <c r="I196" l="1"/>
  <c r="J197"/>
  <c r="I167"/>
  <c r="J167" s="1"/>
  <c r="J170"/>
  <c r="I153"/>
  <c r="J154"/>
  <c r="I115"/>
  <c r="I114" s="1"/>
  <c r="J116"/>
  <c r="J75"/>
  <c r="I74"/>
  <c r="J74" s="1"/>
  <c r="I65"/>
  <c r="J65" s="1"/>
  <c r="J66"/>
  <c r="J25"/>
  <c r="I24"/>
  <c r="I195" l="1"/>
  <c r="J195" s="1"/>
  <c r="J196"/>
  <c r="J153"/>
  <c r="I152"/>
  <c r="J152" s="1"/>
  <c r="J114"/>
  <c r="J115"/>
  <c r="J24"/>
  <c r="I13" l="1"/>
  <c r="J13" s="1"/>
  <c r="J14"/>
  <c r="J254" l="1"/>
</calcChain>
</file>

<file path=xl/sharedStrings.xml><?xml version="1.0" encoding="utf-8"?>
<sst xmlns="http://schemas.openxmlformats.org/spreadsheetml/2006/main" count="1174" uniqueCount="178">
  <si>
    <t xml:space="preserve">                                              </t>
  </si>
  <si>
    <t>(тыс. рублей)</t>
  </si>
  <si>
    <t>№ п/п</t>
  </si>
  <si>
    <t xml:space="preserve">Наименование </t>
  </si>
  <si>
    <t>ГРБС</t>
  </si>
  <si>
    <t>Раздел</t>
  </si>
  <si>
    <t>Подраздел</t>
  </si>
  <si>
    <t>Целевая статья</t>
  </si>
  <si>
    <t>Вид расхода</t>
  </si>
  <si>
    <t>Сумма</t>
  </si>
  <si>
    <t>Администрация МО СП "Краснопартизанское"</t>
  </si>
  <si>
    <t>991</t>
  </si>
  <si>
    <t>ОБЩЕГОСУДАРСТВЕННЫЕ ВОПРОСЫ</t>
  </si>
  <si>
    <t>01</t>
  </si>
  <si>
    <t>Функционирование высшего должностного лица субьекта Российской Федерации и органа местного самоуправления</t>
  </si>
  <si>
    <t>02</t>
  </si>
  <si>
    <t>Непрограммные расходы органов местного самоуправления</t>
  </si>
  <si>
    <t>9900000000</t>
  </si>
  <si>
    <t>Непрограммные расходы</t>
  </si>
  <si>
    <t>9990000000</t>
  </si>
  <si>
    <t>Первоочередные расходы</t>
  </si>
  <si>
    <t>9990070200</t>
  </si>
  <si>
    <t>Фонд оплаты труда государственных (муниципальных) органов</t>
  </si>
  <si>
    <t>121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</si>
  <si>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                                               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</si>
  <si>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</si>
  <si>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</si>
  <si>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</si>
  <si>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</si>
  <si>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</si>
  <si>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</si>
  <si>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</si>
  <si>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      </t>
  </si>
  <si>
    <t>Прочие расходы</t>
  </si>
  <si>
    <t>Прочая закупка товаров, работ и услуг</t>
  </si>
  <si>
    <t>244</t>
  </si>
  <si>
    <t>Уплата прочих налогов, сборов и иных платежей</t>
  </si>
  <si>
    <t>852</t>
  </si>
  <si>
    <t>Уплата налога на имущество муниципальных бюджетных,автономных, казенных организаций</t>
  </si>
  <si>
    <t>9990070300</t>
  </si>
  <si>
    <t>Уплата налога на имущество организаций и земельного налога</t>
  </si>
  <si>
    <t>851</t>
  </si>
  <si>
    <t xml:space="preserve"> Обеспечение профессиональной переподготовки, повышение квалификации глав муниципальных образований и муниципальных служащих
</t>
  </si>
  <si>
    <t>9990072870</t>
  </si>
  <si>
    <t>Прочая закупка товаров, работ и услуг для обеспечения для государственных (муниципальных) нужд</t>
  </si>
  <si>
    <t>Развитие муниципальной службы в МО "Хоринский район"</t>
  </si>
  <si>
    <t>99900S0100</t>
  </si>
  <si>
    <t>Центральный аппарат</t>
  </si>
  <si>
    <t>9990091010</t>
  </si>
  <si>
    <t>Уплата прочих налогов, сборов и  иных платежей</t>
  </si>
  <si>
    <t>Уплата иных платежей</t>
  </si>
  <si>
    <t>853</t>
  </si>
  <si>
    <t>Мероприятия на выравнивание уровня бюджетной обеспеченности за счет субвенций бюджетам муниципальных районов на осуществление полномочий по расчету и предоставлению дотаций поселениям</t>
  </si>
  <si>
    <t>9990073090</t>
  </si>
  <si>
    <t xml:space="preserve">Прочая закупка товаров, работ и услуг </t>
  </si>
  <si>
    <t xml:space="preserve">Межбюджетные трансферты для премирования победителей и призерам республиканского конкурса «Лучшее территориальное общественное самоуправление» </t>
  </si>
  <si>
    <t>9990074030</t>
  </si>
  <si>
    <t>Прочая закупка товаров, работ и услуг для обеспечения
государственных (муниципальных) нужд</t>
  </si>
  <si>
    <t>Закупка товаров, работ, услуг в сфере информационно-коммуникационных технологий</t>
  </si>
  <si>
    <t>242</t>
  </si>
  <si>
    <t>Обеспечение деятельности финансовых, налоговых и таможенных органов и органов финансового (финансово-бюджетного) надзора (при наличии финансового органа)</t>
  </si>
  <si>
    <t>Межбюджетные трансферты на осуществление части полномочий по формированию и исполнению бюджета поселения</t>
  </si>
  <si>
    <t>9994101</t>
  </si>
  <si>
    <t>Иные межбюджетные трансферты</t>
  </si>
  <si>
    <t>540</t>
  </si>
  <si>
    <t xml:space="preserve">Межбюджетные трансферты на осуществление части полномочий по ксо </t>
  </si>
  <si>
    <t>9994102</t>
  </si>
  <si>
    <t>Прочие платежи</t>
  </si>
  <si>
    <t>9990080100</t>
  </si>
  <si>
    <t>Межбюджетные трансферты для премирования победителей и призерам республиканского конкурса «Лучшее территориальное общественное самоуправление»</t>
  </si>
  <si>
    <t>06</t>
  </si>
  <si>
    <t xml:space="preserve"> Межбюджетные трансферты на осуществление части полномочий  ЦБ сельских поселений</t>
  </si>
  <si>
    <t>99900P0100</t>
  </si>
  <si>
    <t>Межбюджетные трансферты на осуществление части полномочий  КСО сельских поселений</t>
  </si>
  <si>
    <t>99900P0200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</si>
  <si>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</si>
  <si>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</si>
  <si>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</si>
  <si>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</si>
  <si>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</si>
  <si>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</si>
  <si>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 xml:space="preserve">Фонд оплаты труда казенных учреждений
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</si>
  <si>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</si>
  <si>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Обеспечение деятельности казенных учреждений</t>
  </si>
  <si>
    <t>9990020100</t>
  </si>
  <si>
    <t>Межбюджетные трансферты для премирования победителей и призеров республиканского конкурса «Лучшее территориальное общественное самоуправление»</t>
  </si>
  <si>
    <t>Иные выплаты населению</t>
  </si>
  <si>
    <t>360</t>
  </si>
  <si>
    <t xml:space="preserve">Межбюджетные трансферты на осуществление части полномочий по земельному контролю в границах поселения  </t>
  </si>
  <si>
    <t>99900P0500</t>
  </si>
  <si>
    <t xml:space="preserve">  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</si>
  <si>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</si>
  <si>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</si>
  <si>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</si>
  <si>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9990051180</t>
  </si>
  <si>
    <t xml:space="preserve"> </t>
  </si>
  <si>
    <t>НАЦИОНАЛЬНАЯ БЕЗОПАСНОСТЬ И ПРАВООХРАНИТЕЛЬНАЯ ДЕЯТЕЛЬНОСТЬ</t>
  </si>
  <si>
    <t xml:space="preserve">Фонд оплаты труда государственных (муниципальных) органов и взносы по обязательному социальному страхованию
</t>
  </si>
  <si>
    <t xml:space="preserve">Иные выплаты персоналу государственных (муниципальных) органов, за исключением фонда оплаты труда
</t>
  </si>
  <si>
    <t>122</t>
  </si>
  <si>
    <t>10</t>
  </si>
  <si>
    <t>Другие вопросы в области национальной безопасности и правоохранительной деятельности</t>
  </si>
  <si>
    <t>Прочие мероприятия, связанные с выполнением обязательств органов местного самоуправления</t>
  </si>
  <si>
    <t>999 8290</t>
  </si>
  <si>
    <t>99900R0100</t>
  </si>
  <si>
    <t>Межбюджетные трансферты на опашку минерализованных полос</t>
  </si>
  <si>
    <t>Прочая закупка товаров, работ и услугдля обеспечения государственных (муниципальных) нужд</t>
  </si>
  <si>
    <t>Межбюджетные трансферты на осуществление части полномочий для проведения профилактических мероприятий по обеспечению пожарной безопасности на территориях сельских поселений</t>
  </si>
  <si>
    <t>99900R0400</t>
  </si>
  <si>
    <t>Другие вопросы в области национальной экономики</t>
  </si>
  <si>
    <t>ЖИЛИЩНО - КОММУНАЛЬНОЕ ХОЗЯЙСТВО</t>
  </si>
  <si>
    <t>05</t>
  </si>
  <si>
    <t xml:space="preserve">Коммунальное хозяйство </t>
  </si>
  <si>
    <t>Прочая закупка товаров, работ и услуг для обеспечения
муниципальных нужд</t>
  </si>
  <si>
    <r>
      <t xml:space="preserve">Мероприятия </t>
    </r>
    <r>
      <rPr>
        <sz val="10"/>
        <color indexed="8"/>
        <rFont val="Times New Roman"/>
        <family val="1"/>
        <charset val="204"/>
      </rPr>
      <t>по организации в границах поселения водоснабжения населения, водоотведения</t>
    </r>
  </si>
  <si>
    <t>Благоустройство</t>
  </si>
  <si>
    <t>Иные МБТ на поддержку гражданских инициатив "Народный бюджет"</t>
  </si>
  <si>
    <t>999072140</t>
  </si>
  <si>
    <t>Межбюджетные трансферты на осуществление части полномочий по муниципальному контролю в сфере благоустройства в 2020-2024гг</t>
  </si>
  <si>
    <t>99900Р0300</t>
  </si>
  <si>
    <t>Иные МБТ на поддержку гражданских инициатив "Народный бюджет" за счет МБ</t>
  </si>
  <si>
    <t>999080200</t>
  </si>
  <si>
    <t>Межбюджетные трансферты на осуществление части полномочий по ликвидации несанкционировнных свалок на территориях сельских поселений</t>
  </si>
  <si>
    <t>99900R0300</t>
  </si>
  <si>
    <t>Межбюджетные трансферты на осуществление части полномочий по муниципальному контролю в сфере благоустройства в 2014-2019гг</t>
  </si>
  <si>
    <t>99900P0300</t>
  </si>
  <si>
    <t xml:space="preserve">Межбюджетные трансферты на исполнение полномочий по ликвидации, уборке и буртованию твердых отходов на свалках (в том числе несанкционированных), расположенных на территории сельских поселений </t>
  </si>
  <si>
    <t>9990080300</t>
  </si>
  <si>
    <t>КУЛЬТУРА, КИНЕМАТОГРАФИЯ</t>
  </si>
  <si>
    <t>08</t>
  </si>
  <si>
    <t>Культура</t>
  </si>
  <si>
    <t>Межбюджетные трансферты на развитие общественной инфраструктуры, капитальный ремонт, реконструкцию, строительство объектов образования, физической культуры и спорта, культуры, дорожного хозяйства, жилищно-коммунального хозяйства (МБ)</t>
  </si>
  <si>
    <t>9990020400</t>
  </si>
  <si>
    <t>Закупка товаров, работ, услуг в целях капитального ремонта государственного (муниципального) имущества</t>
  </si>
  <si>
    <t>243</t>
  </si>
  <si>
    <t>Межбюджетные трансферты на развитие общественной инфраструктуры, капитальный ремонт, реконструкцию, строительство объектов образования, физической культуры и спорта, культуры, дорожного хозяйства, жилищно-коммунального хозяйства (РБ)</t>
  </si>
  <si>
    <t>9990072140</t>
  </si>
  <si>
    <t>Межбюджетные трансферты на развитие обществнной инфраструктуры, капитальный ремонт, реконструкцию, строительство объектов образования, физической культуры и спорта, культуры, дорожног хозяйства, жилищно-коммунального хозяйства (МБ)</t>
  </si>
  <si>
    <t>99900S0400</t>
  </si>
  <si>
    <t>Закупка товаров, работ, услуг в целях капитального
ремонта государственного (муниципального) имущества</t>
  </si>
  <si>
    <t>Межбюджетные трансферты на развитие обществнной инфраструктуры, капитальный ремонт, реконструкцию, строительство объектов образования, физической культуры и спорта, культуры, дорожног хозяйства, жилищно-коммунального хозяйства (РБ)</t>
  </si>
  <si>
    <t>99900S2140</t>
  </si>
  <si>
    <t xml:space="preserve">Межбюджетные трансферты на осуществление полномочий для организации досуга и обеспечения жителей поселения услугами организации культуры </t>
  </si>
  <si>
    <t>99900P0401</t>
  </si>
  <si>
    <t>Межбюджетные трансферты на ИРО по увеличению ФОТ основного персонала отрасли "Культура"</t>
  </si>
  <si>
    <t>99900P0402</t>
  </si>
  <si>
    <t>Межбюджетные трансферты бюджетам муниципальных районов (городских округов) на повышение средней заработной платы работников муниципальных учреждений отрасли отрасли культуры на 2017 год</t>
  </si>
  <si>
    <t>99900P0403</t>
  </si>
  <si>
    <t>СОЦИАЛЬНАЯ ПОЛИТИКА</t>
  </si>
  <si>
    <t>Пенсионное обеспечение</t>
  </si>
  <si>
    <t>Публичные нормативные обязательства</t>
  </si>
  <si>
    <t>9990060100</t>
  </si>
  <si>
    <t xml:space="preserve"> Иные пенсии, социальные доплаты к пенсиям</t>
  </si>
  <si>
    <t>312</t>
  </si>
  <si>
    <t>ФИЗИЧЕСКАЯ КУЛЬТУРА И СПОРТ</t>
  </si>
  <si>
    <t>Массовый спорт</t>
  </si>
  <si>
    <t>Другие вопросы в области культуры, кинематографии</t>
  </si>
  <si>
    <t>Физическая  культура и спорт</t>
  </si>
  <si>
    <t>00</t>
  </si>
  <si>
    <t>ВСЕГО РАСХОДОВ</t>
  </si>
  <si>
    <t>Приложение №4</t>
  </si>
  <si>
    <t>Ведомственная структура расходов местного бюджета</t>
  </si>
  <si>
    <t>Исполнение</t>
  </si>
  <si>
    <t>% исполнения</t>
  </si>
  <si>
    <t>9990091040</t>
  </si>
  <si>
    <t>247</t>
  </si>
  <si>
    <t>Закупка энергетических ресурсов</t>
  </si>
  <si>
    <t>Защита населения и территории от чрезвычайных ситуаций природного и техногенного характера, пожарная безопасность</t>
  </si>
  <si>
    <t>9990080200</t>
  </si>
  <si>
    <t xml:space="preserve">к Постановлению №11 от 09.10.2023г  "Об утверждении отчета об исполнении бюджета муниципального 
образования сельского поселения «Краснопартизанское» за 9 месяцев 2023г." </t>
  </si>
  <si>
    <t>07</t>
  </si>
  <si>
    <t>Обеспечение проведения выборов и референдумов</t>
  </si>
  <si>
    <t>Специальные расходы</t>
  </si>
  <si>
    <t>880</t>
  </si>
  <si>
    <t>НАЦИОНАЛЬНАЯ ЭКОНОМИКА</t>
  </si>
  <si>
    <t>ОБРАЗОВАНИЕ</t>
  </si>
  <si>
    <t>Профессиональная подготовка, переподготовка и повышение квалтфикации</t>
  </si>
  <si>
    <t>99900S2870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</si>
</sst>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"/>
  </numFmts>
  <fonts count="24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 CYR"/>
      <charset val="204"/>
    </font>
    <font>
      <b/>
      <sz val="11"/>
      <name val="Times New Roman CYR"/>
      <charset val="204"/>
    </font>
    <font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 CYR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9" fillId="5" borderId="0" applyNumberFormat="0" applyBorder="0" applyAlignment="0" applyProtection="0"/>
  </cellStyleXfs>
  <cellXfs count="1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/>
    <xf numFmtId="0" fontId="1" fillId="0" borderId="0" xfId="0" applyFont="1" applyAlignment="1">
      <alignment horizontal="right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1" xfId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/>
    </xf>
    <xf numFmtId="49" fontId="1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0" fillId="0" borderId="1" xfId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49" fontId="3" fillId="2" borderId="1" xfId="1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wrapText="1"/>
    </xf>
    <xf numFmtId="0" fontId="4" fillId="3" borderId="1" xfId="1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1" fillId="3" borderId="0" xfId="0" applyFont="1" applyFill="1"/>
    <xf numFmtId="49" fontId="8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/>
    </xf>
    <xf numFmtId="0" fontId="1" fillId="0" borderId="1" xfId="0" applyFont="1" applyBorder="1" applyAlignment="1">
      <alignment wrapText="1"/>
    </xf>
    <xf numFmtId="0" fontId="8" fillId="3" borderId="1" xfId="1" applyFont="1" applyFill="1" applyBorder="1" applyAlignment="1">
      <alignment horizontal="center" vertical="center" wrapText="1"/>
    </xf>
    <xf numFmtId="0" fontId="17" fillId="0" borderId="1" xfId="0" applyFont="1" applyBorder="1"/>
    <xf numFmtId="0" fontId="17" fillId="0" borderId="0" xfId="0" applyFont="1"/>
    <xf numFmtId="0" fontId="2" fillId="0" borderId="0" xfId="0" applyFont="1" applyAlignment="1">
      <alignment wrapText="1"/>
    </xf>
    <xf numFmtId="0" fontId="14" fillId="2" borderId="1" xfId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165" fontId="14" fillId="2" borderId="2" xfId="1" applyNumberFormat="1" applyFont="1" applyFill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center" vertical="center" wrapText="1"/>
    </xf>
    <xf numFmtId="165" fontId="3" fillId="4" borderId="2" xfId="0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/>
    </xf>
    <xf numFmtId="2" fontId="8" fillId="2" borderId="1" xfId="0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18" fillId="0" borderId="0" xfId="0" applyFont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2" fillId="3" borderId="2" xfId="1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165" fontId="14" fillId="3" borderId="2" xfId="1" applyNumberFormat="1" applyFont="1" applyFill="1" applyBorder="1" applyAlignment="1">
      <alignment horizontal="center" vertic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165" fontId="1" fillId="0" borderId="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center" vertical="center" wrapText="1"/>
    </xf>
    <xf numFmtId="165" fontId="8" fillId="3" borderId="2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20" fillId="5" borderId="1" xfId="2" applyFont="1" applyBorder="1" applyAlignment="1">
      <alignment horizontal="left" vertical="center" wrapText="1"/>
    </xf>
    <xf numFmtId="0" fontId="20" fillId="5" borderId="1" xfId="2" applyFont="1" applyBorder="1" applyAlignment="1">
      <alignment horizontal="center" vertical="center" wrapText="1"/>
    </xf>
    <xf numFmtId="49" fontId="20" fillId="5" borderId="1" xfId="2" applyNumberFormat="1" applyFont="1" applyBorder="1" applyAlignment="1">
      <alignment horizontal="center" vertical="center" wrapText="1"/>
    </xf>
    <xf numFmtId="165" fontId="20" fillId="5" borderId="2" xfId="2" applyNumberFormat="1" applyFont="1" applyBorder="1" applyAlignment="1">
      <alignment horizontal="center" vertical="center" wrapText="1"/>
    </xf>
    <xf numFmtId="165" fontId="20" fillId="5" borderId="2" xfId="2" applyNumberFormat="1" applyFont="1" applyBorder="1" applyAlignment="1">
      <alignment horizontal="center" vertical="center"/>
    </xf>
    <xf numFmtId="0" fontId="21" fillId="5" borderId="1" xfId="2" applyFont="1" applyBorder="1" applyAlignment="1">
      <alignment horizontal="left" vertical="center" wrapText="1"/>
    </xf>
    <xf numFmtId="0" fontId="21" fillId="5" borderId="1" xfId="2" applyFont="1" applyBorder="1" applyAlignment="1">
      <alignment horizontal="center" vertical="center" wrapText="1"/>
    </xf>
    <xf numFmtId="49" fontId="21" fillId="5" borderId="1" xfId="2" applyNumberFormat="1" applyFont="1" applyBorder="1" applyAlignment="1">
      <alignment horizontal="center" vertical="center" wrapText="1"/>
    </xf>
    <xf numFmtId="0" fontId="21" fillId="5" borderId="1" xfId="2" applyNumberFormat="1" applyFont="1" applyBorder="1" applyAlignment="1">
      <alignment horizontal="center" vertical="center" wrapText="1"/>
    </xf>
    <xf numFmtId="165" fontId="21" fillId="5" borderId="2" xfId="2" applyNumberFormat="1" applyFont="1" applyBorder="1" applyAlignment="1">
      <alignment horizontal="center" vertical="center" wrapText="1"/>
    </xf>
    <xf numFmtId="165" fontId="21" fillId="5" borderId="2" xfId="2" applyNumberFormat="1" applyFont="1" applyBorder="1" applyAlignment="1">
      <alignment horizontal="center" vertical="center"/>
    </xf>
    <xf numFmtId="0" fontId="22" fillId="5" borderId="1" xfId="2" applyFont="1" applyBorder="1" applyAlignment="1">
      <alignment horizontal="center" vertical="center" wrapText="1"/>
    </xf>
    <xf numFmtId="49" fontId="23" fillId="5" borderId="1" xfId="2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функциональная" xfId="1"/>
    <cellStyle name="Хороший" xfId="2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55"/>
  <sheetViews>
    <sheetView tabSelected="1" view="pageBreakPreview" topLeftCell="A219" zoomScale="130" zoomScaleNormal="100" zoomScaleSheetLayoutView="130" workbookViewId="0">
      <selection activeCell="I254" sqref="I254"/>
    </sheetView>
  </sheetViews>
  <sheetFormatPr defaultRowHeight="12.75"/>
  <cols>
    <col min="1" max="1" width="5" style="1" customWidth="1"/>
    <col min="2" max="2" width="44.5703125" style="1" customWidth="1"/>
    <col min="3" max="3" width="7.85546875" style="1" customWidth="1"/>
    <col min="4" max="4" width="5.7109375" style="1" customWidth="1"/>
    <col min="5" max="5" width="6.42578125" style="1" customWidth="1"/>
    <col min="6" max="6" width="12" style="1" customWidth="1"/>
    <col min="7" max="7" width="7.85546875" style="1" customWidth="1"/>
    <col min="8" max="8" width="16" style="1" customWidth="1"/>
    <col min="9" max="9" width="11.28515625" style="1" customWidth="1"/>
    <col min="10" max="10" width="10.5703125" style="1" customWidth="1"/>
    <col min="11" max="16384" width="9.140625" style="1"/>
  </cols>
  <sheetData>
    <row r="1" spans="1:10" ht="15.75" customHeight="1">
      <c r="C1" s="1" t="s">
        <v>0</v>
      </c>
      <c r="I1" s="2"/>
      <c r="J1" s="2" t="s">
        <v>160</v>
      </c>
    </row>
    <row r="2" spans="1:10">
      <c r="A2" s="98" t="s">
        <v>169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ht="12.75" customHeight="1">
      <c r="A3" s="98"/>
      <c r="B3" s="98"/>
      <c r="C3" s="98"/>
      <c r="D3" s="98"/>
      <c r="E3" s="98"/>
      <c r="F3" s="98"/>
      <c r="G3" s="98"/>
      <c r="H3" s="98"/>
      <c r="I3" s="98"/>
      <c r="J3" s="98"/>
    </row>
    <row r="4" spans="1:10">
      <c r="A4" s="98"/>
      <c r="B4" s="98"/>
      <c r="C4" s="98"/>
      <c r="D4" s="98"/>
      <c r="E4" s="98"/>
      <c r="F4" s="98"/>
      <c r="G4" s="98"/>
      <c r="H4" s="98"/>
      <c r="I4" s="98"/>
      <c r="J4" s="98"/>
    </row>
    <row r="5" spans="1:10" ht="12.75" customHeight="1">
      <c r="B5" s="4"/>
      <c r="H5" s="2"/>
    </row>
    <row r="6" spans="1:10" ht="15">
      <c r="B6" s="5"/>
      <c r="G6" s="3"/>
      <c r="H6" s="2"/>
    </row>
    <row r="7" spans="1:10" ht="15">
      <c r="B7" s="5"/>
      <c r="C7" s="2"/>
      <c r="G7" s="3"/>
    </row>
    <row r="8" spans="1:10" ht="12.75" customHeight="1">
      <c r="A8" s="92"/>
      <c r="B8" s="99" t="s">
        <v>161</v>
      </c>
      <c r="C8" s="99"/>
      <c r="D8" s="99"/>
      <c r="E8" s="99"/>
      <c r="F8" s="99"/>
      <c r="G8" s="99"/>
      <c r="H8" s="99"/>
    </row>
    <row r="9" spans="1:10" ht="17.25" customHeight="1">
      <c r="A9" s="92"/>
      <c r="B9" s="99"/>
      <c r="C9" s="99"/>
      <c r="D9" s="99"/>
      <c r="E9" s="99"/>
      <c r="F9" s="99"/>
      <c r="G9" s="99"/>
      <c r="H9" s="99"/>
    </row>
    <row r="10" spans="1:10" ht="12.75" customHeight="1">
      <c r="B10" s="6"/>
      <c r="C10" s="7"/>
      <c r="H10" s="8"/>
      <c r="J10" s="8" t="s">
        <v>1</v>
      </c>
    </row>
    <row r="11" spans="1:10">
      <c r="A11" s="96" t="s">
        <v>2</v>
      </c>
      <c r="B11" s="96" t="s">
        <v>3</v>
      </c>
      <c r="C11" s="100" t="s">
        <v>4</v>
      </c>
      <c r="D11" s="100" t="s">
        <v>5</v>
      </c>
      <c r="E11" s="100" t="s">
        <v>6</v>
      </c>
      <c r="F11" s="100" t="s">
        <v>7</v>
      </c>
      <c r="G11" s="100" t="s">
        <v>8</v>
      </c>
      <c r="H11" s="101" t="s">
        <v>9</v>
      </c>
      <c r="I11" s="97" t="s">
        <v>162</v>
      </c>
      <c r="J11" s="97" t="s">
        <v>163</v>
      </c>
    </row>
    <row r="12" spans="1:10">
      <c r="A12" s="96"/>
      <c r="B12" s="96"/>
      <c r="C12" s="100"/>
      <c r="D12" s="100"/>
      <c r="E12" s="100"/>
      <c r="F12" s="100"/>
      <c r="G12" s="100"/>
      <c r="H12" s="101"/>
      <c r="I12" s="97"/>
      <c r="J12" s="97"/>
    </row>
    <row r="13" spans="1:10" s="11" customFormat="1">
      <c r="A13" s="95">
        <v>1</v>
      </c>
      <c r="B13" s="9" t="s">
        <v>10</v>
      </c>
      <c r="C13" s="10" t="s">
        <v>11</v>
      </c>
      <c r="D13" s="10"/>
      <c r="E13" s="10"/>
      <c r="F13" s="10"/>
      <c r="G13" s="10"/>
      <c r="H13" s="80">
        <f>H254</f>
        <v>6252.5703699999995</v>
      </c>
      <c r="I13" s="80">
        <f>I254</f>
        <v>4630.0101100000002</v>
      </c>
      <c r="J13" s="26">
        <f>I13/H13*100</f>
        <v>74.049708136271647</v>
      </c>
    </row>
    <row r="14" spans="1:10" s="11" customFormat="1" ht="15.75">
      <c r="A14" s="95"/>
      <c r="B14" s="12" t="s">
        <v>12</v>
      </c>
      <c r="C14" s="13">
        <v>991</v>
      </c>
      <c r="D14" s="14" t="s">
        <v>13</v>
      </c>
      <c r="E14" s="14"/>
      <c r="F14" s="15"/>
      <c r="G14" s="16"/>
      <c r="H14" s="81">
        <f>H15+H24+H65+H74+H94+H72</f>
        <v>3024.1820899999998</v>
      </c>
      <c r="I14" s="81">
        <f>I15+I24+I65+I74+I79+I94+I72</f>
        <v>2291.8725300000001</v>
      </c>
      <c r="J14" s="89">
        <f>I14/H14*100</f>
        <v>75.784872133807269</v>
      </c>
    </row>
    <row r="15" spans="1:10" ht="38.25">
      <c r="A15" s="95"/>
      <c r="B15" s="17" t="s">
        <v>14</v>
      </c>
      <c r="C15" s="18" t="s">
        <v>11</v>
      </c>
      <c r="D15" s="19" t="s">
        <v>13</v>
      </c>
      <c r="E15" s="19" t="s">
        <v>15</v>
      </c>
      <c r="F15" s="20"/>
      <c r="G15" s="21"/>
      <c r="H15" s="80">
        <f>H16</f>
        <v>786.00347999999997</v>
      </c>
      <c r="I15" s="80">
        <f t="shared" ref="I15" si="0">I18</f>
        <v>659.05357000000004</v>
      </c>
      <c r="J15" s="26">
        <f>I15/H15*100</f>
        <v>83.848683468933245</v>
      </c>
    </row>
    <row r="16" spans="1:10" ht="25.5">
      <c r="A16" s="95"/>
      <c r="B16" s="22" t="s">
        <v>16</v>
      </c>
      <c r="C16" s="18" t="s">
        <v>11</v>
      </c>
      <c r="D16" s="23" t="s">
        <v>13</v>
      </c>
      <c r="E16" s="23" t="s">
        <v>15</v>
      </c>
      <c r="F16" s="20" t="s">
        <v>17</v>
      </c>
      <c r="G16" s="21"/>
      <c r="H16" s="82">
        <f>H17</f>
        <v>786.00347999999997</v>
      </c>
      <c r="I16" s="82">
        <f t="shared" ref="I16" si="1">I17</f>
        <v>659.05357000000004</v>
      </c>
      <c r="J16" s="26">
        <f t="shared" ref="J16:J78" si="2">I16/H16*100</f>
        <v>83.848683468933245</v>
      </c>
    </row>
    <row r="17" spans="1:10" ht="15.75">
      <c r="A17" s="95"/>
      <c r="B17" s="22" t="s">
        <v>18</v>
      </c>
      <c r="C17" s="18" t="s">
        <v>11</v>
      </c>
      <c r="D17" s="23" t="s">
        <v>13</v>
      </c>
      <c r="E17" s="23" t="s">
        <v>15</v>
      </c>
      <c r="F17" s="20" t="s">
        <v>19</v>
      </c>
      <c r="G17" s="21"/>
      <c r="H17" s="82">
        <f>H18+H21</f>
        <v>786.00347999999997</v>
      </c>
      <c r="I17" s="82">
        <f>I18+I21</f>
        <v>659.05357000000004</v>
      </c>
      <c r="J17" s="26">
        <f t="shared" si="2"/>
        <v>83.848683468933245</v>
      </c>
    </row>
    <row r="18" spans="1:10" ht="15.75">
      <c r="A18" s="95"/>
      <c r="B18" s="22" t="s">
        <v>20</v>
      </c>
      <c r="C18" s="18" t="s">
        <v>11</v>
      </c>
      <c r="D18" s="23" t="s">
        <v>13</v>
      </c>
      <c r="E18" s="23" t="s">
        <v>15</v>
      </c>
      <c r="F18" s="20" t="s">
        <v>21</v>
      </c>
      <c r="G18" s="21"/>
      <c r="H18" s="82">
        <f>H19+H20</f>
        <v>786.00347999999997</v>
      </c>
      <c r="I18" s="82">
        <f t="shared" ref="I18" si="3">I19+I20</f>
        <v>659.05357000000004</v>
      </c>
      <c r="J18" s="26">
        <f t="shared" si="2"/>
        <v>83.848683468933245</v>
      </c>
    </row>
    <row r="19" spans="1:10" ht="39.75" customHeight="1">
      <c r="A19" s="95"/>
      <c r="B19" s="22" t="s">
        <v>22</v>
      </c>
      <c r="C19" s="18" t="s">
        <v>11</v>
      </c>
      <c r="D19" s="23" t="s">
        <v>13</v>
      </c>
      <c r="E19" s="23" t="s">
        <v>15</v>
      </c>
      <c r="F19" s="20" t="s">
        <v>21</v>
      </c>
      <c r="G19" s="21" t="s">
        <v>23</v>
      </c>
      <c r="H19" s="82">
        <v>603.68930999999998</v>
      </c>
      <c r="I19" s="102">
        <v>506.18554</v>
      </c>
      <c r="J19" s="26">
        <f t="shared" si="2"/>
        <v>83.848683687971885</v>
      </c>
    </row>
    <row r="20" spans="1:10" ht="39.75" customHeight="1">
      <c r="A20" s="95"/>
      <c r="B20" s="22" t="s">
        <v>24</v>
      </c>
      <c r="C20" s="18" t="s">
        <v>11</v>
      </c>
      <c r="D20" s="23" t="s">
        <v>13</v>
      </c>
      <c r="E20" s="23" t="s">
        <v>15</v>
      </c>
      <c r="F20" s="20" t="s">
        <v>21</v>
      </c>
      <c r="G20" s="21" t="s">
        <v>25</v>
      </c>
      <c r="H20" s="82">
        <v>182.31416999999999</v>
      </c>
      <c r="I20" s="102">
        <v>152.86803</v>
      </c>
      <c r="J20" s="26">
        <f t="shared" si="2"/>
        <v>83.848682743639742</v>
      </c>
    </row>
    <row r="21" spans="1:10" ht="21.75" hidden="1" customHeight="1">
      <c r="A21" s="95"/>
      <c r="B21" s="22" t="s">
        <v>20</v>
      </c>
      <c r="C21" s="18" t="s">
        <v>11</v>
      </c>
      <c r="D21" s="23" t="s">
        <v>13</v>
      </c>
      <c r="E21" s="23" t="s">
        <v>15</v>
      </c>
      <c r="F21" s="20" t="s">
        <v>164</v>
      </c>
      <c r="G21" s="21"/>
      <c r="H21" s="93">
        <f>H22+H23</f>
        <v>0</v>
      </c>
      <c r="I21" s="93">
        <f>I22+I23</f>
        <v>0</v>
      </c>
      <c r="J21" s="94" t="e">
        <f t="shared" si="2"/>
        <v>#DIV/0!</v>
      </c>
    </row>
    <row r="22" spans="1:10" ht="26.25" hidden="1" customHeight="1">
      <c r="A22" s="95"/>
      <c r="B22" s="22" t="s">
        <v>22</v>
      </c>
      <c r="C22" s="18" t="s">
        <v>11</v>
      </c>
      <c r="D22" s="23" t="s">
        <v>13</v>
      </c>
      <c r="E22" s="23" t="s">
        <v>15</v>
      </c>
      <c r="F22" s="20" t="s">
        <v>164</v>
      </c>
      <c r="G22" s="21" t="s">
        <v>23</v>
      </c>
      <c r="H22" s="93">
        <v>0</v>
      </c>
      <c r="I22" s="102">
        <v>0</v>
      </c>
      <c r="J22" s="94" t="e">
        <f t="shared" si="2"/>
        <v>#DIV/0!</v>
      </c>
    </row>
    <row r="23" spans="1:10" ht="39.75" hidden="1" customHeight="1">
      <c r="A23" s="95"/>
      <c r="B23" s="22" t="s">
        <v>24</v>
      </c>
      <c r="C23" s="18" t="s">
        <v>11</v>
      </c>
      <c r="D23" s="23" t="s">
        <v>13</v>
      </c>
      <c r="E23" s="23" t="s">
        <v>15</v>
      </c>
      <c r="F23" s="20" t="s">
        <v>164</v>
      </c>
      <c r="G23" s="21" t="s">
        <v>25</v>
      </c>
      <c r="H23" s="93">
        <v>0</v>
      </c>
      <c r="I23" s="102">
        <v>0</v>
      </c>
      <c r="J23" s="94" t="e">
        <f t="shared" si="2"/>
        <v>#DIV/0!</v>
      </c>
    </row>
    <row r="24" spans="1:10" ht="51">
      <c r="A24" s="95"/>
      <c r="B24" s="17" t="s">
        <v>26</v>
      </c>
      <c r="C24" s="18" t="s">
        <v>11</v>
      </c>
      <c r="D24" s="24" t="s">
        <v>13</v>
      </c>
      <c r="E24" s="24" t="s">
        <v>27</v>
      </c>
      <c r="F24" s="20"/>
      <c r="G24" s="21"/>
      <c r="H24" s="80">
        <f>H25</f>
        <v>1110.1170099999999</v>
      </c>
      <c r="I24" s="80">
        <f t="shared" ref="I24:I25" si="4">I25</f>
        <v>741.06533999999999</v>
      </c>
      <c r="J24" s="26">
        <f t="shared" si="2"/>
        <v>66.755606240102566</v>
      </c>
    </row>
    <row r="25" spans="1:10" ht="25.5">
      <c r="A25" s="95"/>
      <c r="B25" s="22" t="s">
        <v>16</v>
      </c>
      <c r="C25" s="18" t="s">
        <v>11</v>
      </c>
      <c r="D25" s="23" t="s">
        <v>13</v>
      </c>
      <c r="E25" s="23" t="s">
        <v>27</v>
      </c>
      <c r="F25" s="20" t="s">
        <v>17</v>
      </c>
      <c r="G25" s="21"/>
      <c r="H25" s="82">
        <f>H26</f>
        <v>1110.1170099999999</v>
      </c>
      <c r="I25" s="82">
        <f t="shared" si="4"/>
        <v>741.06533999999999</v>
      </c>
      <c r="J25" s="26">
        <f t="shared" si="2"/>
        <v>66.755606240102566</v>
      </c>
    </row>
    <row r="26" spans="1:10" ht="15.75">
      <c r="A26" s="95"/>
      <c r="B26" s="22" t="s">
        <v>18</v>
      </c>
      <c r="C26" s="18" t="s">
        <v>11</v>
      </c>
      <c r="D26" s="23" t="s">
        <v>13</v>
      </c>
      <c r="E26" s="23" t="s">
        <v>27</v>
      </c>
      <c r="F26" s="20" t="s">
        <v>19</v>
      </c>
      <c r="G26" s="21"/>
      <c r="H26" s="82">
        <f>H27+H42+H46+H63</f>
        <v>1110.1170099999999</v>
      </c>
      <c r="I26" s="82">
        <f>I27+I42+I46+I63</f>
        <v>741.06533999999999</v>
      </c>
      <c r="J26" s="26">
        <f t="shared" si="2"/>
        <v>66.755606240102566</v>
      </c>
    </row>
    <row r="27" spans="1:10" ht="15.75">
      <c r="A27" s="95"/>
      <c r="B27" s="22" t="s">
        <v>20</v>
      </c>
      <c r="C27" s="18" t="s">
        <v>11</v>
      </c>
      <c r="D27" s="23" t="s">
        <v>13</v>
      </c>
      <c r="E27" s="23" t="s">
        <v>27</v>
      </c>
      <c r="F27" s="20" t="s">
        <v>21</v>
      </c>
      <c r="G27" s="21"/>
      <c r="H27" s="82">
        <f>H28+H29+H31+H39+H40+H41</f>
        <v>1078.96109</v>
      </c>
      <c r="I27" s="82">
        <f>I28+I29+I31+I39+I40+I41</f>
        <v>732.66534000000001</v>
      </c>
      <c r="J27" s="26">
        <f t="shared" si="2"/>
        <v>67.904704515340768</v>
      </c>
    </row>
    <row r="28" spans="1:10" ht="25.5">
      <c r="A28" s="95"/>
      <c r="B28" s="22" t="s">
        <v>22</v>
      </c>
      <c r="C28" s="18" t="s">
        <v>11</v>
      </c>
      <c r="D28" s="23" t="s">
        <v>13</v>
      </c>
      <c r="E28" s="23" t="s">
        <v>27</v>
      </c>
      <c r="F28" s="20" t="s">
        <v>21</v>
      </c>
      <c r="G28" s="21" t="s">
        <v>23</v>
      </c>
      <c r="H28" s="82">
        <v>625.74485000000004</v>
      </c>
      <c r="I28" s="102">
        <v>437.30572000000001</v>
      </c>
      <c r="J28" s="26">
        <f t="shared" si="2"/>
        <v>69.885628303612876</v>
      </c>
    </row>
    <row r="29" spans="1:10" ht="40.5" customHeight="1">
      <c r="A29" s="95"/>
      <c r="B29" s="22" t="s">
        <v>32</v>
      </c>
      <c r="C29" s="18" t="s">
        <v>11</v>
      </c>
      <c r="D29" s="23" t="s">
        <v>13</v>
      </c>
      <c r="E29" s="23" t="s">
        <v>27</v>
      </c>
      <c r="F29" s="20" t="s">
        <v>21</v>
      </c>
      <c r="G29" s="21" t="s">
        <v>25</v>
      </c>
      <c r="H29" s="82">
        <v>188.97495000000001</v>
      </c>
      <c r="I29" s="102">
        <v>129.06172000000001</v>
      </c>
      <c r="J29" s="26">
        <f t="shared" si="2"/>
        <v>68.295676225870153</v>
      </c>
    </row>
    <row r="30" spans="1:10" ht="15.75" hidden="1">
      <c r="A30" s="95"/>
      <c r="B30" s="22" t="s">
        <v>33</v>
      </c>
      <c r="C30" s="18" t="s">
        <v>11</v>
      </c>
      <c r="D30" s="23" t="s">
        <v>13</v>
      </c>
      <c r="E30" s="23" t="s">
        <v>27</v>
      </c>
      <c r="F30" s="20" t="s">
        <v>21</v>
      </c>
      <c r="G30" s="21"/>
      <c r="H30" s="82">
        <f>H31</f>
        <v>235.85829000000001</v>
      </c>
      <c r="I30" s="102"/>
      <c r="J30" s="26">
        <f t="shared" si="2"/>
        <v>0</v>
      </c>
    </row>
    <row r="31" spans="1:10" ht="15.75">
      <c r="A31" s="95"/>
      <c r="B31" s="22" t="s">
        <v>34</v>
      </c>
      <c r="C31" s="18" t="s">
        <v>11</v>
      </c>
      <c r="D31" s="23" t="s">
        <v>13</v>
      </c>
      <c r="E31" s="23" t="s">
        <v>27</v>
      </c>
      <c r="F31" s="20" t="s">
        <v>21</v>
      </c>
      <c r="G31" s="21" t="s">
        <v>35</v>
      </c>
      <c r="H31" s="82">
        <v>235.85829000000001</v>
      </c>
      <c r="I31" s="102">
        <v>158.53118000000001</v>
      </c>
      <c r="J31" s="26">
        <f t="shared" si="2"/>
        <v>67.214588895730571</v>
      </c>
    </row>
    <row r="32" spans="1:10" ht="15.75" hidden="1">
      <c r="A32" s="95"/>
      <c r="B32" s="22" t="s">
        <v>36</v>
      </c>
      <c r="C32" s="18" t="s">
        <v>11</v>
      </c>
      <c r="D32" s="23" t="s">
        <v>13</v>
      </c>
      <c r="E32" s="23" t="s">
        <v>27</v>
      </c>
      <c r="F32" s="20" t="s">
        <v>21</v>
      </c>
      <c r="G32" s="21" t="s">
        <v>37</v>
      </c>
      <c r="H32" s="82"/>
      <c r="I32" s="102"/>
      <c r="J32" s="26" t="e">
        <f t="shared" si="2"/>
        <v>#DIV/0!</v>
      </c>
    </row>
    <row r="33" spans="1:10" ht="25.5" hidden="1">
      <c r="A33" s="95"/>
      <c r="B33" s="25" t="s">
        <v>38</v>
      </c>
      <c r="C33" s="18" t="s">
        <v>11</v>
      </c>
      <c r="D33" s="23" t="s">
        <v>13</v>
      </c>
      <c r="E33" s="23" t="s">
        <v>27</v>
      </c>
      <c r="F33" s="20" t="s">
        <v>39</v>
      </c>
      <c r="G33" s="21"/>
      <c r="H33" s="82">
        <f>H34</f>
        <v>0</v>
      </c>
      <c r="I33" s="102"/>
      <c r="J33" s="26" t="e">
        <f t="shared" si="2"/>
        <v>#DIV/0!</v>
      </c>
    </row>
    <row r="34" spans="1:10" ht="25.5" hidden="1">
      <c r="A34" s="95"/>
      <c r="B34" s="22" t="s">
        <v>40</v>
      </c>
      <c r="C34" s="18" t="s">
        <v>11</v>
      </c>
      <c r="D34" s="23" t="s">
        <v>13</v>
      </c>
      <c r="E34" s="23" t="s">
        <v>27</v>
      </c>
      <c r="F34" s="20" t="s">
        <v>39</v>
      </c>
      <c r="G34" s="21" t="s">
        <v>41</v>
      </c>
      <c r="H34" s="82">
        <v>0</v>
      </c>
      <c r="I34" s="102"/>
      <c r="J34" s="26" t="e">
        <f t="shared" si="2"/>
        <v>#DIV/0!</v>
      </c>
    </row>
    <row r="35" spans="1:10" ht="51" hidden="1">
      <c r="A35" s="95"/>
      <c r="B35" s="22" t="s">
        <v>42</v>
      </c>
      <c r="C35" s="18" t="s">
        <v>11</v>
      </c>
      <c r="D35" s="23" t="s">
        <v>13</v>
      </c>
      <c r="E35" s="23" t="s">
        <v>27</v>
      </c>
      <c r="F35" s="20" t="s">
        <v>43</v>
      </c>
      <c r="G35" s="21"/>
      <c r="H35" s="82">
        <f>H36</f>
        <v>0</v>
      </c>
      <c r="I35" s="102"/>
      <c r="J35" s="26" t="e">
        <f t="shared" si="2"/>
        <v>#DIV/0!</v>
      </c>
    </row>
    <row r="36" spans="1:10" ht="38.25" hidden="1">
      <c r="A36" s="95"/>
      <c r="B36" s="22" t="s">
        <v>44</v>
      </c>
      <c r="C36" s="18" t="s">
        <v>11</v>
      </c>
      <c r="D36" s="23" t="s">
        <v>13</v>
      </c>
      <c r="E36" s="23" t="s">
        <v>27</v>
      </c>
      <c r="F36" s="20" t="s">
        <v>43</v>
      </c>
      <c r="G36" s="21" t="s">
        <v>35</v>
      </c>
      <c r="H36" s="82"/>
      <c r="I36" s="102"/>
      <c r="J36" s="26" t="e">
        <f t="shared" si="2"/>
        <v>#DIV/0!</v>
      </c>
    </row>
    <row r="37" spans="1:10" ht="25.5" hidden="1">
      <c r="A37" s="95"/>
      <c r="B37" s="22" t="s">
        <v>45</v>
      </c>
      <c r="C37" s="18" t="s">
        <v>11</v>
      </c>
      <c r="D37" s="23" t="s">
        <v>13</v>
      </c>
      <c r="E37" s="23" t="s">
        <v>27</v>
      </c>
      <c r="F37" s="20" t="s">
        <v>46</v>
      </c>
      <c r="G37" s="21"/>
      <c r="H37" s="82">
        <f>H38</f>
        <v>0</v>
      </c>
      <c r="I37" s="102"/>
      <c r="J37" s="26" t="e">
        <f t="shared" si="2"/>
        <v>#DIV/0!</v>
      </c>
    </row>
    <row r="38" spans="1:10" ht="38.25" hidden="1">
      <c r="A38" s="95"/>
      <c r="B38" s="22" t="s">
        <v>44</v>
      </c>
      <c r="C38" s="18" t="s">
        <v>11</v>
      </c>
      <c r="D38" s="23" t="s">
        <v>13</v>
      </c>
      <c r="E38" s="23" t="s">
        <v>27</v>
      </c>
      <c r="F38" s="20" t="s">
        <v>46</v>
      </c>
      <c r="G38" s="21" t="s">
        <v>35</v>
      </c>
      <c r="H38" s="82"/>
      <c r="I38" s="102"/>
      <c r="J38" s="26" t="e">
        <f t="shared" si="2"/>
        <v>#DIV/0!</v>
      </c>
    </row>
    <row r="39" spans="1:10" ht="15.75">
      <c r="A39" s="95"/>
      <c r="B39" s="22" t="s">
        <v>166</v>
      </c>
      <c r="C39" s="18" t="s">
        <v>11</v>
      </c>
      <c r="D39" s="23" t="s">
        <v>13</v>
      </c>
      <c r="E39" s="23" t="s">
        <v>27</v>
      </c>
      <c r="F39" s="20" t="s">
        <v>21</v>
      </c>
      <c r="G39" s="21" t="s">
        <v>165</v>
      </c>
      <c r="H39" s="82">
        <v>20.033000000000001</v>
      </c>
      <c r="I39" s="102">
        <v>3.0342699999999998</v>
      </c>
      <c r="J39" s="26">
        <f>I39/H39*100</f>
        <v>15.146358508461038</v>
      </c>
    </row>
    <row r="40" spans="1:10" ht="15.75">
      <c r="A40" s="95"/>
      <c r="B40" s="22" t="s">
        <v>49</v>
      </c>
      <c r="C40" s="18" t="s">
        <v>11</v>
      </c>
      <c r="D40" s="23" t="s">
        <v>13</v>
      </c>
      <c r="E40" s="23" t="s">
        <v>27</v>
      </c>
      <c r="F40" s="20" t="s">
        <v>21</v>
      </c>
      <c r="G40" s="21" t="s">
        <v>37</v>
      </c>
      <c r="H40" s="82">
        <v>4.7</v>
      </c>
      <c r="I40" s="102">
        <v>4.7</v>
      </c>
      <c r="J40" s="26">
        <f t="shared" ref="J40:J41" si="5">I40/H40*100</f>
        <v>100</v>
      </c>
    </row>
    <row r="41" spans="1:10" ht="15.75">
      <c r="A41" s="95"/>
      <c r="B41" s="22" t="s">
        <v>50</v>
      </c>
      <c r="C41" s="18" t="s">
        <v>11</v>
      </c>
      <c r="D41" s="23" t="s">
        <v>13</v>
      </c>
      <c r="E41" s="23" t="s">
        <v>27</v>
      </c>
      <c r="F41" s="20" t="s">
        <v>21</v>
      </c>
      <c r="G41" s="21" t="s">
        <v>51</v>
      </c>
      <c r="H41" s="82">
        <v>3.65</v>
      </c>
      <c r="I41" s="102">
        <v>3.245E-2</v>
      </c>
      <c r="J41" s="26">
        <f t="shared" si="5"/>
        <v>0.88904109589041103</v>
      </c>
    </row>
    <row r="42" spans="1:10" ht="15.75">
      <c r="A42" s="95"/>
      <c r="B42" s="22" t="s">
        <v>47</v>
      </c>
      <c r="C42" s="18" t="s">
        <v>11</v>
      </c>
      <c r="D42" s="23" t="s">
        <v>13</v>
      </c>
      <c r="E42" s="23" t="s">
        <v>27</v>
      </c>
      <c r="F42" s="20" t="s">
        <v>48</v>
      </c>
      <c r="G42" s="21"/>
      <c r="H42" s="82">
        <f>H45</f>
        <v>28.355920000000001</v>
      </c>
      <c r="I42" s="102">
        <f>I45</f>
        <v>8.4</v>
      </c>
      <c r="J42" s="26">
        <f t="shared" si="2"/>
        <v>29.623443711225029</v>
      </c>
    </row>
    <row r="43" spans="1:10" ht="15.75" hidden="1">
      <c r="A43" s="95"/>
      <c r="B43" s="22" t="s">
        <v>28</v>
      </c>
      <c r="C43" s="18" t="s">
        <v>11</v>
      </c>
      <c r="D43" s="23" t="s">
        <v>13</v>
      </c>
      <c r="E43" s="23" t="s">
        <v>27</v>
      </c>
      <c r="F43" s="20" t="s">
        <v>48</v>
      </c>
      <c r="G43" s="21" t="s">
        <v>29</v>
      </c>
      <c r="H43" s="82"/>
      <c r="I43" s="102"/>
      <c r="J43" s="26" t="e">
        <f t="shared" si="2"/>
        <v>#DIV/0!</v>
      </c>
    </row>
    <row r="44" spans="1:10" ht="38.25" hidden="1">
      <c r="A44" s="95"/>
      <c r="B44" s="22" t="s">
        <v>30</v>
      </c>
      <c r="C44" s="18" t="s">
        <v>11</v>
      </c>
      <c r="D44" s="23" t="s">
        <v>13</v>
      </c>
      <c r="E44" s="23" t="s">
        <v>27</v>
      </c>
      <c r="F44" s="20" t="s">
        <v>48</v>
      </c>
      <c r="G44" s="21" t="s">
        <v>31</v>
      </c>
      <c r="H44" s="82"/>
      <c r="I44" s="102"/>
      <c r="J44" s="26" t="e">
        <f t="shared" si="2"/>
        <v>#DIV/0!</v>
      </c>
    </row>
    <row r="45" spans="1:10" ht="15.75">
      <c r="A45" s="95"/>
      <c r="B45" s="22" t="s">
        <v>34</v>
      </c>
      <c r="C45" s="18" t="s">
        <v>11</v>
      </c>
      <c r="D45" s="23" t="s">
        <v>13</v>
      </c>
      <c r="E45" s="23" t="s">
        <v>27</v>
      </c>
      <c r="F45" s="20" t="s">
        <v>48</v>
      </c>
      <c r="G45" s="21" t="s">
        <v>35</v>
      </c>
      <c r="H45" s="82">
        <v>28.355920000000001</v>
      </c>
      <c r="I45" s="102">
        <v>8.4</v>
      </c>
      <c r="J45" s="26">
        <f t="shared" si="2"/>
        <v>29.623443711225029</v>
      </c>
    </row>
    <row r="46" spans="1:10" ht="63.75">
      <c r="A46" s="95"/>
      <c r="B46" s="25" t="s">
        <v>52</v>
      </c>
      <c r="C46" s="18" t="s">
        <v>11</v>
      </c>
      <c r="D46" s="23" t="s">
        <v>13</v>
      </c>
      <c r="E46" s="23" t="s">
        <v>27</v>
      </c>
      <c r="F46" s="20" t="s">
        <v>53</v>
      </c>
      <c r="G46" s="21"/>
      <c r="H46" s="82">
        <f>H47</f>
        <v>2.8</v>
      </c>
      <c r="I46" s="82">
        <f t="shared" ref="I46" si="6">I47</f>
        <v>0</v>
      </c>
      <c r="J46" s="26">
        <f t="shared" si="2"/>
        <v>0</v>
      </c>
    </row>
    <row r="47" spans="1:10" ht="15.75">
      <c r="A47" s="95"/>
      <c r="B47" s="22" t="s">
        <v>54</v>
      </c>
      <c r="C47" s="18" t="s">
        <v>11</v>
      </c>
      <c r="D47" s="23" t="s">
        <v>13</v>
      </c>
      <c r="E47" s="23" t="s">
        <v>27</v>
      </c>
      <c r="F47" s="20" t="s">
        <v>53</v>
      </c>
      <c r="G47" s="21" t="s">
        <v>35</v>
      </c>
      <c r="H47" s="82">
        <v>2.8</v>
      </c>
      <c r="I47" s="102">
        <v>0</v>
      </c>
      <c r="J47" s="26">
        <f t="shared" si="2"/>
        <v>0</v>
      </c>
    </row>
    <row r="48" spans="1:10" ht="51" hidden="1">
      <c r="A48" s="95"/>
      <c r="B48" s="22" t="s">
        <v>55</v>
      </c>
      <c r="C48" s="18" t="s">
        <v>11</v>
      </c>
      <c r="D48" s="23" t="s">
        <v>13</v>
      </c>
      <c r="E48" s="23" t="s">
        <v>27</v>
      </c>
      <c r="F48" s="20" t="s">
        <v>56</v>
      </c>
      <c r="G48" s="21"/>
      <c r="H48" s="82">
        <f>H49</f>
        <v>0</v>
      </c>
      <c r="I48" s="102"/>
      <c r="J48" s="26" t="e">
        <f t="shared" si="2"/>
        <v>#DIV/0!</v>
      </c>
    </row>
    <row r="49" spans="1:10" ht="38.25" hidden="1">
      <c r="A49" s="95"/>
      <c r="B49" s="22" t="s">
        <v>57</v>
      </c>
      <c r="C49" s="18" t="s">
        <v>11</v>
      </c>
      <c r="D49" s="23" t="s">
        <v>13</v>
      </c>
      <c r="E49" s="23" t="s">
        <v>27</v>
      </c>
      <c r="F49" s="20" t="s">
        <v>56</v>
      </c>
      <c r="G49" s="21" t="s">
        <v>35</v>
      </c>
      <c r="H49" s="82"/>
      <c r="I49" s="102"/>
      <c r="J49" s="26" t="e">
        <f t="shared" si="2"/>
        <v>#DIV/0!</v>
      </c>
    </row>
    <row r="50" spans="1:10" ht="15.75" hidden="1">
      <c r="A50" s="95"/>
      <c r="B50" s="22" t="s">
        <v>47</v>
      </c>
      <c r="C50" s="18" t="s">
        <v>11</v>
      </c>
      <c r="D50" s="23" t="s">
        <v>13</v>
      </c>
      <c r="E50" s="23" t="s">
        <v>27</v>
      </c>
      <c r="F50" s="20" t="s">
        <v>48</v>
      </c>
      <c r="G50" s="21"/>
      <c r="H50" s="82">
        <f>H51+H52+H55+H56+H57+H53+H54</f>
        <v>0</v>
      </c>
      <c r="I50" s="102"/>
      <c r="J50" s="26" t="e">
        <f t="shared" si="2"/>
        <v>#DIV/0!</v>
      </c>
    </row>
    <row r="51" spans="1:10" ht="37.5" hidden="1" customHeight="1">
      <c r="A51" s="95"/>
      <c r="B51" s="22" t="s">
        <v>22</v>
      </c>
      <c r="C51" s="18" t="s">
        <v>11</v>
      </c>
      <c r="D51" s="23" t="s">
        <v>13</v>
      </c>
      <c r="E51" s="23" t="s">
        <v>27</v>
      </c>
      <c r="F51" s="20" t="s">
        <v>48</v>
      </c>
      <c r="G51" s="21" t="s">
        <v>23</v>
      </c>
      <c r="H51" s="82"/>
      <c r="I51" s="102"/>
      <c r="J51" s="26" t="e">
        <f t="shared" si="2"/>
        <v>#DIV/0!</v>
      </c>
    </row>
    <row r="52" spans="1:10" ht="40.5" hidden="1" customHeight="1">
      <c r="A52" s="95"/>
      <c r="B52" s="22" t="s">
        <v>24</v>
      </c>
      <c r="C52" s="18" t="s">
        <v>11</v>
      </c>
      <c r="D52" s="23" t="s">
        <v>13</v>
      </c>
      <c r="E52" s="23" t="s">
        <v>27</v>
      </c>
      <c r="F52" s="20" t="s">
        <v>48</v>
      </c>
      <c r="G52" s="21" t="s">
        <v>25</v>
      </c>
      <c r="H52" s="82"/>
      <c r="I52" s="102"/>
      <c r="J52" s="26" t="e">
        <f t="shared" si="2"/>
        <v>#DIV/0!</v>
      </c>
    </row>
    <row r="53" spans="1:10" ht="40.5" hidden="1" customHeight="1">
      <c r="A53" s="95"/>
      <c r="B53" s="22" t="s">
        <v>22</v>
      </c>
      <c r="C53" s="18" t="s">
        <v>11</v>
      </c>
      <c r="D53" s="23" t="s">
        <v>13</v>
      </c>
      <c r="E53" s="23" t="s">
        <v>27</v>
      </c>
      <c r="F53" s="20" t="s">
        <v>48</v>
      </c>
      <c r="G53" s="21" t="s">
        <v>23</v>
      </c>
      <c r="H53" s="82"/>
      <c r="I53" s="102"/>
      <c r="J53" s="26" t="e">
        <f t="shared" si="2"/>
        <v>#DIV/0!</v>
      </c>
    </row>
    <row r="54" spans="1:10" ht="40.5" hidden="1" customHeight="1">
      <c r="A54" s="95"/>
      <c r="B54" s="22" t="s">
        <v>32</v>
      </c>
      <c r="C54" s="18" t="s">
        <v>11</v>
      </c>
      <c r="D54" s="23" t="s">
        <v>13</v>
      </c>
      <c r="E54" s="23" t="s">
        <v>27</v>
      </c>
      <c r="F54" s="20" t="s">
        <v>48</v>
      </c>
      <c r="G54" s="21" t="s">
        <v>25</v>
      </c>
      <c r="H54" s="82"/>
      <c r="I54" s="102"/>
      <c r="J54" s="26" t="e">
        <f t="shared" si="2"/>
        <v>#DIV/0!</v>
      </c>
    </row>
    <row r="55" spans="1:10" ht="25.5" hidden="1">
      <c r="A55" s="95"/>
      <c r="B55" s="22" t="s">
        <v>58</v>
      </c>
      <c r="C55" s="18" t="s">
        <v>11</v>
      </c>
      <c r="D55" s="23" t="s">
        <v>13</v>
      </c>
      <c r="E55" s="23" t="s">
        <v>27</v>
      </c>
      <c r="F55" s="20" t="s">
        <v>48</v>
      </c>
      <c r="G55" s="21" t="s">
        <v>59</v>
      </c>
      <c r="H55" s="82"/>
      <c r="I55" s="102"/>
      <c r="J55" s="26" t="e">
        <f t="shared" si="2"/>
        <v>#DIV/0!</v>
      </c>
    </row>
    <row r="56" spans="1:10" ht="38.25" hidden="1">
      <c r="A56" s="95"/>
      <c r="B56" s="22" t="s">
        <v>57</v>
      </c>
      <c r="C56" s="18" t="s">
        <v>11</v>
      </c>
      <c r="D56" s="23" t="s">
        <v>13</v>
      </c>
      <c r="E56" s="23" t="s">
        <v>27</v>
      </c>
      <c r="F56" s="20" t="s">
        <v>48</v>
      </c>
      <c r="G56" s="21" t="s">
        <v>35</v>
      </c>
      <c r="H56" s="82"/>
      <c r="I56" s="102"/>
      <c r="J56" s="26" t="e">
        <f t="shared" si="2"/>
        <v>#DIV/0!</v>
      </c>
    </row>
    <row r="57" spans="1:10" ht="15.75" hidden="1">
      <c r="A57" s="95"/>
      <c r="B57" s="22" t="s">
        <v>36</v>
      </c>
      <c r="C57" s="18" t="s">
        <v>11</v>
      </c>
      <c r="D57" s="23" t="s">
        <v>13</v>
      </c>
      <c r="E57" s="23" t="s">
        <v>27</v>
      </c>
      <c r="F57" s="20" t="s">
        <v>48</v>
      </c>
      <c r="G57" s="21" t="s">
        <v>37</v>
      </c>
      <c r="H57" s="82"/>
      <c r="I57" s="102"/>
      <c r="J57" s="26" t="e">
        <f t="shared" si="2"/>
        <v>#DIV/0!</v>
      </c>
    </row>
    <row r="58" spans="1:10" ht="51" hidden="1">
      <c r="A58" s="95"/>
      <c r="B58" s="17" t="s">
        <v>60</v>
      </c>
      <c r="C58" s="18" t="s">
        <v>11</v>
      </c>
      <c r="D58" s="23" t="s">
        <v>13</v>
      </c>
      <c r="E58" s="23" t="s">
        <v>27</v>
      </c>
      <c r="F58" s="20"/>
      <c r="G58" s="21"/>
      <c r="H58" s="80">
        <v>0</v>
      </c>
      <c r="I58" s="102"/>
      <c r="J58" s="26" t="e">
        <f t="shared" si="2"/>
        <v>#DIV/0!</v>
      </c>
    </row>
    <row r="59" spans="1:10" ht="60" hidden="1">
      <c r="A59" s="95"/>
      <c r="B59" s="27" t="s">
        <v>61</v>
      </c>
      <c r="C59" s="18" t="s">
        <v>11</v>
      </c>
      <c r="D59" s="23" t="s">
        <v>13</v>
      </c>
      <c r="E59" s="23" t="s">
        <v>27</v>
      </c>
      <c r="F59" s="28" t="s">
        <v>62</v>
      </c>
      <c r="G59" s="29"/>
      <c r="H59" s="80">
        <f>H60</f>
        <v>202.572</v>
      </c>
      <c r="I59" s="102"/>
      <c r="J59" s="26">
        <f t="shared" si="2"/>
        <v>0</v>
      </c>
    </row>
    <row r="60" spans="1:10" ht="15.75" hidden="1">
      <c r="A60" s="95"/>
      <c r="B60" s="27" t="s">
        <v>63</v>
      </c>
      <c r="C60" s="18" t="s">
        <v>11</v>
      </c>
      <c r="D60" s="23" t="s">
        <v>13</v>
      </c>
      <c r="E60" s="23" t="s">
        <v>27</v>
      </c>
      <c r="F60" s="28" t="s">
        <v>62</v>
      </c>
      <c r="G60" s="28" t="s">
        <v>64</v>
      </c>
      <c r="H60" s="80">
        <v>202.572</v>
      </c>
      <c r="I60" s="102"/>
      <c r="J60" s="26">
        <f t="shared" si="2"/>
        <v>0</v>
      </c>
    </row>
    <row r="61" spans="1:10" ht="39.75" hidden="1" customHeight="1">
      <c r="A61" s="95"/>
      <c r="B61" s="30" t="s">
        <v>65</v>
      </c>
      <c r="C61" s="18" t="s">
        <v>11</v>
      </c>
      <c r="D61" s="23" t="s">
        <v>13</v>
      </c>
      <c r="E61" s="23" t="s">
        <v>27</v>
      </c>
      <c r="F61" s="28" t="s">
        <v>66</v>
      </c>
      <c r="G61" s="31"/>
      <c r="H61" s="80">
        <f>H62</f>
        <v>9.8810000000000002</v>
      </c>
      <c r="I61" s="102"/>
      <c r="J61" s="26">
        <f t="shared" si="2"/>
        <v>0</v>
      </c>
    </row>
    <row r="62" spans="1:10" ht="40.5" hidden="1" customHeight="1">
      <c r="A62" s="95"/>
      <c r="B62" s="30" t="s">
        <v>67</v>
      </c>
      <c r="C62" s="18" t="s">
        <v>11</v>
      </c>
      <c r="D62" s="23" t="s">
        <v>13</v>
      </c>
      <c r="E62" s="23" t="s">
        <v>27</v>
      </c>
      <c r="F62" s="31" t="s">
        <v>66</v>
      </c>
      <c r="G62" s="31" t="s">
        <v>64</v>
      </c>
      <c r="H62" s="80">
        <v>9.8810000000000002</v>
      </c>
      <c r="I62" s="102"/>
      <c r="J62" s="26">
        <f t="shared" si="2"/>
        <v>0</v>
      </c>
    </row>
    <row r="63" spans="1:10" ht="44.25" hidden="1" customHeight="1">
      <c r="A63" s="95"/>
      <c r="B63" s="22" t="s">
        <v>69</v>
      </c>
      <c r="C63" s="20" t="s">
        <v>11</v>
      </c>
      <c r="D63" s="20" t="s">
        <v>13</v>
      </c>
      <c r="E63" s="20" t="s">
        <v>27</v>
      </c>
      <c r="F63" s="20" t="s">
        <v>56</v>
      </c>
      <c r="G63" s="21"/>
      <c r="H63" s="82">
        <f>H64</f>
        <v>0</v>
      </c>
      <c r="I63" s="82">
        <f t="shared" ref="I63" si="7">I64</f>
        <v>0</v>
      </c>
      <c r="J63" s="26" t="e">
        <f t="shared" si="2"/>
        <v>#DIV/0!</v>
      </c>
    </row>
    <row r="64" spans="1:10" ht="21" hidden="1" customHeight="1">
      <c r="A64" s="95"/>
      <c r="B64" s="22" t="s">
        <v>54</v>
      </c>
      <c r="C64" s="20" t="s">
        <v>11</v>
      </c>
      <c r="D64" s="20" t="s">
        <v>13</v>
      </c>
      <c r="E64" s="20" t="s">
        <v>27</v>
      </c>
      <c r="F64" s="20" t="s">
        <v>56</v>
      </c>
      <c r="G64" s="21" t="s">
        <v>35</v>
      </c>
      <c r="H64" s="82">
        <v>0</v>
      </c>
      <c r="I64" s="102">
        <v>0</v>
      </c>
      <c r="J64" s="26" t="e">
        <f t="shared" si="2"/>
        <v>#DIV/0!</v>
      </c>
    </row>
    <row r="65" spans="1:10" ht="61.5" customHeight="1">
      <c r="A65" s="95"/>
      <c r="B65" s="17" t="s">
        <v>60</v>
      </c>
      <c r="C65" s="18" t="s">
        <v>11</v>
      </c>
      <c r="D65" s="33" t="s">
        <v>13</v>
      </c>
      <c r="E65" s="33" t="s">
        <v>70</v>
      </c>
      <c r="F65" s="20"/>
      <c r="G65" s="21"/>
      <c r="H65" s="80">
        <f>H66</f>
        <v>330.90170000000001</v>
      </c>
      <c r="I65" s="80">
        <f t="shared" ref="I65:I66" si="8">I66</f>
        <v>263.38099999999997</v>
      </c>
      <c r="J65" s="26">
        <f t="shared" si="2"/>
        <v>79.594937106699646</v>
      </c>
    </row>
    <row r="66" spans="1:10" ht="26.25" customHeight="1">
      <c r="A66" s="95"/>
      <c r="B66" s="22" t="s">
        <v>16</v>
      </c>
      <c r="C66" s="18" t="s">
        <v>11</v>
      </c>
      <c r="D66" s="23" t="s">
        <v>13</v>
      </c>
      <c r="E66" s="23" t="s">
        <v>70</v>
      </c>
      <c r="F66" s="20" t="s">
        <v>17</v>
      </c>
      <c r="G66" s="31"/>
      <c r="H66" s="82">
        <f>H67</f>
        <v>330.90170000000001</v>
      </c>
      <c r="I66" s="82">
        <f t="shared" si="8"/>
        <v>263.38099999999997</v>
      </c>
      <c r="J66" s="26">
        <f t="shared" si="2"/>
        <v>79.594937106699646</v>
      </c>
    </row>
    <row r="67" spans="1:10" ht="15" customHeight="1">
      <c r="A67" s="95"/>
      <c r="B67" s="22" t="s">
        <v>18</v>
      </c>
      <c r="C67" s="18" t="s">
        <v>11</v>
      </c>
      <c r="D67" s="23" t="s">
        <v>13</v>
      </c>
      <c r="E67" s="23" t="s">
        <v>70</v>
      </c>
      <c r="F67" s="20" t="s">
        <v>19</v>
      </c>
      <c r="G67" s="31"/>
      <c r="H67" s="82">
        <f>H68+H70</f>
        <v>330.90170000000001</v>
      </c>
      <c r="I67" s="82">
        <f t="shared" ref="I67" si="9">I68+I70</f>
        <v>263.38099999999997</v>
      </c>
      <c r="J67" s="26">
        <f t="shared" si="2"/>
        <v>79.594937106699646</v>
      </c>
    </row>
    <row r="68" spans="1:10" ht="28.5" customHeight="1">
      <c r="A68" s="95"/>
      <c r="B68" s="25" t="s">
        <v>71</v>
      </c>
      <c r="C68" s="34">
        <v>991</v>
      </c>
      <c r="D68" s="23" t="s">
        <v>13</v>
      </c>
      <c r="E68" s="23" t="s">
        <v>70</v>
      </c>
      <c r="F68" s="20" t="s">
        <v>72</v>
      </c>
      <c r="G68" s="21"/>
      <c r="H68" s="103">
        <f>H69</f>
        <v>321.02069999999998</v>
      </c>
      <c r="I68" s="103">
        <f t="shared" ref="I68" si="10">I69</f>
        <v>253.5</v>
      </c>
      <c r="J68" s="26">
        <f t="shared" si="2"/>
        <v>78.966870360696376</v>
      </c>
    </row>
    <row r="69" spans="1:10" ht="18.75" customHeight="1">
      <c r="A69" s="95"/>
      <c r="B69" s="22" t="s">
        <v>63</v>
      </c>
      <c r="C69" s="34">
        <v>991</v>
      </c>
      <c r="D69" s="23" t="s">
        <v>13</v>
      </c>
      <c r="E69" s="23" t="s">
        <v>70</v>
      </c>
      <c r="F69" s="20" t="s">
        <v>72</v>
      </c>
      <c r="G69" s="21" t="s">
        <v>64</v>
      </c>
      <c r="H69" s="103">
        <v>321.02069999999998</v>
      </c>
      <c r="I69" s="102">
        <v>253.5</v>
      </c>
      <c r="J69" s="26">
        <f t="shared" si="2"/>
        <v>78.966870360696376</v>
      </c>
    </row>
    <row r="70" spans="1:10" ht="29.25" customHeight="1">
      <c r="A70" s="95"/>
      <c r="B70" s="22" t="s">
        <v>73</v>
      </c>
      <c r="C70" s="34">
        <v>991</v>
      </c>
      <c r="D70" s="23" t="s">
        <v>13</v>
      </c>
      <c r="E70" s="23" t="s">
        <v>70</v>
      </c>
      <c r="F70" s="20" t="s">
        <v>74</v>
      </c>
      <c r="G70" s="21"/>
      <c r="H70" s="103">
        <f>H71</f>
        <v>9.8810000000000002</v>
      </c>
      <c r="I70" s="103">
        <f>I71</f>
        <v>9.8810000000000002</v>
      </c>
      <c r="J70" s="26">
        <f t="shared" si="2"/>
        <v>100</v>
      </c>
    </row>
    <row r="71" spans="1:10" ht="15" customHeight="1">
      <c r="A71" s="95"/>
      <c r="B71" s="22" t="s">
        <v>63</v>
      </c>
      <c r="C71" s="34">
        <v>991</v>
      </c>
      <c r="D71" s="23" t="s">
        <v>13</v>
      </c>
      <c r="E71" s="23" t="s">
        <v>70</v>
      </c>
      <c r="F71" s="20" t="s">
        <v>74</v>
      </c>
      <c r="G71" s="21" t="s">
        <v>64</v>
      </c>
      <c r="H71" s="103">
        <v>9.8810000000000002</v>
      </c>
      <c r="I71" s="102">
        <v>9.8810000000000002</v>
      </c>
      <c r="J71" s="26">
        <f t="shared" si="2"/>
        <v>100</v>
      </c>
    </row>
    <row r="72" spans="1:10" ht="15" customHeight="1">
      <c r="A72" s="95"/>
      <c r="B72" s="17" t="s">
        <v>171</v>
      </c>
      <c r="C72" s="34">
        <v>991</v>
      </c>
      <c r="D72" s="24" t="s">
        <v>13</v>
      </c>
      <c r="E72" s="24" t="s">
        <v>170</v>
      </c>
      <c r="F72" s="20" t="s">
        <v>68</v>
      </c>
      <c r="G72" s="21"/>
      <c r="H72" s="107">
        <f>H73</f>
        <v>100.35912</v>
      </c>
      <c r="I72" s="116">
        <f>I73</f>
        <v>100.35912</v>
      </c>
      <c r="J72" s="26">
        <f t="shared" si="2"/>
        <v>100</v>
      </c>
    </row>
    <row r="73" spans="1:10" ht="15" customHeight="1">
      <c r="A73" s="95"/>
      <c r="B73" s="22" t="s">
        <v>172</v>
      </c>
      <c r="C73" s="34">
        <v>991</v>
      </c>
      <c r="D73" s="23" t="s">
        <v>13</v>
      </c>
      <c r="E73" s="23" t="s">
        <v>170</v>
      </c>
      <c r="F73" s="20" t="s">
        <v>68</v>
      </c>
      <c r="G73" s="21" t="s">
        <v>173</v>
      </c>
      <c r="H73" s="103">
        <v>100.35912</v>
      </c>
      <c r="I73" s="91">
        <v>100.35912</v>
      </c>
      <c r="J73" s="26">
        <f t="shared" si="2"/>
        <v>100</v>
      </c>
    </row>
    <row r="74" spans="1:10" ht="14.25">
      <c r="A74" s="95"/>
      <c r="B74" s="17" t="s">
        <v>75</v>
      </c>
      <c r="C74" s="20" t="s">
        <v>11</v>
      </c>
      <c r="D74" s="33" t="s">
        <v>13</v>
      </c>
      <c r="E74" s="33" t="s">
        <v>76</v>
      </c>
      <c r="F74" s="35"/>
      <c r="G74" s="35"/>
      <c r="H74" s="104">
        <f>H75</f>
        <v>1</v>
      </c>
      <c r="I74" s="104">
        <f t="shared" ref="I74:I77" si="11">I75</f>
        <v>0</v>
      </c>
      <c r="J74" s="26">
        <f t="shared" si="2"/>
        <v>0</v>
      </c>
    </row>
    <row r="75" spans="1:10" ht="25.5">
      <c r="A75" s="95"/>
      <c r="B75" s="22" t="s">
        <v>16</v>
      </c>
      <c r="C75" s="18" t="s">
        <v>11</v>
      </c>
      <c r="D75" s="20" t="s">
        <v>13</v>
      </c>
      <c r="E75" s="20" t="s">
        <v>76</v>
      </c>
      <c r="F75" s="20" t="s">
        <v>17</v>
      </c>
      <c r="G75" s="35"/>
      <c r="H75" s="105">
        <f>H76</f>
        <v>1</v>
      </c>
      <c r="I75" s="105">
        <f t="shared" si="11"/>
        <v>0</v>
      </c>
      <c r="J75" s="26">
        <f t="shared" si="2"/>
        <v>0</v>
      </c>
    </row>
    <row r="76" spans="1:10">
      <c r="A76" s="95"/>
      <c r="B76" s="22" t="s">
        <v>18</v>
      </c>
      <c r="C76" s="18" t="s">
        <v>11</v>
      </c>
      <c r="D76" s="20" t="s">
        <v>13</v>
      </c>
      <c r="E76" s="20" t="s">
        <v>76</v>
      </c>
      <c r="F76" s="20" t="s">
        <v>19</v>
      </c>
      <c r="G76" s="35"/>
      <c r="H76" s="105">
        <f>H77</f>
        <v>1</v>
      </c>
      <c r="I76" s="105">
        <f t="shared" si="11"/>
        <v>0</v>
      </c>
      <c r="J76" s="26">
        <f t="shared" si="2"/>
        <v>0</v>
      </c>
    </row>
    <row r="77" spans="1:10">
      <c r="A77" s="95"/>
      <c r="B77" s="22" t="s">
        <v>33</v>
      </c>
      <c r="C77" s="20" t="s">
        <v>11</v>
      </c>
      <c r="D77" s="20" t="s">
        <v>13</v>
      </c>
      <c r="E77" s="20" t="s">
        <v>76</v>
      </c>
      <c r="F77" s="20" t="s">
        <v>68</v>
      </c>
      <c r="G77" s="20"/>
      <c r="H77" s="105">
        <f>H78</f>
        <v>1</v>
      </c>
      <c r="I77" s="105">
        <f t="shared" si="11"/>
        <v>0</v>
      </c>
      <c r="J77" s="26">
        <f t="shared" si="2"/>
        <v>0</v>
      </c>
    </row>
    <row r="78" spans="1:10">
      <c r="A78" s="95"/>
      <c r="B78" s="22" t="s">
        <v>77</v>
      </c>
      <c r="C78" s="20" t="s">
        <v>11</v>
      </c>
      <c r="D78" s="20" t="s">
        <v>13</v>
      </c>
      <c r="E78" s="20" t="s">
        <v>76</v>
      </c>
      <c r="F78" s="20" t="s">
        <v>68</v>
      </c>
      <c r="G78" s="20" t="s">
        <v>78</v>
      </c>
      <c r="H78" s="85">
        <v>1</v>
      </c>
      <c r="I78" s="85">
        <v>0</v>
      </c>
      <c r="J78" s="26">
        <f t="shared" si="2"/>
        <v>0</v>
      </c>
    </row>
    <row r="79" spans="1:10" ht="14.25" hidden="1">
      <c r="A79" s="95"/>
      <c r="B79" s="17" t="s">
        <v>79</v>
      </c>
      <c r="C79" s="20" t="s">
        <v>11</v>
      </c>
      <c r="D79" s="33" t="s">
        <v>13</v>
      </c>
      <c r="E79" s="33" t="s">
        <v>80</v>
      </c>
      <c r="F79" s="20"/>
      <c r="G79" s="20"/>
      <c r="H79" s="86"/>
      <c r="I79" s="102"/>
      <c r="J79" s="26" t="e">
        <f t="shared" ref="J79:J142" si="12">I79/H79*100</f>
        <v>#DIV/0!</v>
      </c>
    </row>
    <row r="80" spans="1:10" ht="25.5" hidden="1">
      <c r="A80" s="95"/>
      <c r="B80" s="22" t="s">
        <v>16</v>
      </c>
      <c r="C80" s="18" t="s">
        <v>11</v>
      </c>
      <c r="D80" s="20" t="s">
        <v>13</v>
      </c>
      <c r="E80" s="20" t="s">
        <v>80</v>
      </c>
      <c r="F80" s="20" t="s">
        <v>17</v>
      </c>
      <c r="G80" s="20"/>
      <c r="H80" s="85"/>
      <c r="I80" s="102"/>
      <c r="J80" s="26" t="e">
        <f t="shared" si="12"/>
        <v>#DIV/0!</v>
      </c>
    </row>
    <row r="81" spans="1:10" hidden="1">
      <c r="A81" s="95"/>
      <c r="B81" s="22" t="s">
        <v>18</v>
      </c>
      <c r="C81" s="18" t="s">
        <v>11</v>
      </c>
      <c r="D81" s="20" t="s">
        <v>13</v>
      </c>
      <c r="E81" s="20" t="s">
        <v>80</v>
      </c>
      <c r="F81" s="20" t="s">
        <v>19</v>
      </c>
      <c r="G81" s="20"/>
      <c r="H81" s="85"/>
      <c r="I81" s="102"/>
      <c r="J81" s="26" t="e">
        <f t="shared" si="12"/>
        <v>#DIV/0!</v>
      </c>
    </row>
    <row r="82" spans="1:10" hidden="1">
      <c r="A82" s="95"/>
      <c r="B82" s="22" t="s">
        <v>20</v>
      </c>
      <c r="C82" s="18" t="s">
        <v>11</v>
      </c>
      <c r="D82" s="20" t="s">
        <v>13</v>
      </c>
      <c r="E82" s="20" t="s">
        <v>80</v>
      </c>
      <c r="F82" s="20" t="s">
        <v>21</v>
      </c>
      <c r="G82" s="20"/>
      <c r="H82" s="85"/>
      <c r="I82" s="102"/>
      <c r="J82" s="26" t="e">
        <f t="shared" si="12"/>
        <v>#DIV/0!</v>
      </c>
    </row>
    <row r="83" spans="1:10" ht="25.5" hidden="1">
      <c r="A83" s="95"/>
      <c r="B83" s="22" t="s">
        <v>81</v>
      </c>
      <c r="C83" s="18" t="s">
        <v>11</v>
      </c>
      <c r="D83" s="20" t="s">
        <v>13</v>
      </c>
      <c r="E83" s="20" t="s">
        <v>80</v>
      </c>
      <c r="F83" s="20" t="s">
        <v>21</v>
      </c>
      <c r="G83" s="20" t="s">
        <v>29</v>
      </c>
      <c r="H83" s="85"/>
      <c r="I83" s="102"/>
      <c r="J83" s="26" t="e">
        <f t="shared" si="12"/>
        <v>#DIV/0!</v>
      </c>
    </row>
    <row r="84" spans="1:10" ht="38.25" hidden="1">
      <c r="A84" s="95"/>
      <c r="B84" s="22" t="s">
        <v>82</v>
      </c>
      <c r="C84" s="18" t="s">
        <v>11</v>
      </c>
      <c r="D84" s="20" t="s">
        <v>13</v>
      </c>
      <c r="E84" s="20" t="s">
        <v>80</v>
      </c>
      <c r="F84" s="20" t="s">
        <v>21</v>
      </c>
      <c r="G84" s="20" t="s">
        <v>31</v>
      </c>
      <c r="H84" s="85"/>
      <c r="I84" s="102"/>
      <c r="J84" s="26" t="e">
        <f t="shared" si="12"/>
        <v>#DIV/0!</v>
      </c>
    </row>
    <row r="85" spans="1:10" ht="20.25" hidden="1" customHeight="1">
      <c r="A85" s="95"/>
      <c r="B85" s="22" t="s">
        <v>83</v>
      </c>
      <c r="C85" s="20" t="s">
        <v>11</v>
      </c>
      <c r="D85" s="20" t="s">
        <v>13</v>
      </c>
      <c r="E85" s="20" t="s">
        <v>80</v>
      </c>
      <c r="F85" s="20" t="s">
        <v>84</v>
      </c>
      <c r="G85" s="20"/>
      <c r="H85" s="86"/>
      <c r="I85" s="102"/>
      <c r="J85" s="26" t="e">
        <f t="shared" si="12"/>
        <v>#DIV/0!</v>
      </c>
    </row>
    <row r="86" spans="1:10" ht="24.75" hidden="1" customHeight="1">
      <c r="A86" s="95"/>
      <c r="B86" s="22" t="s">
        <v>81</v>
      </c>
      <c r="C86" s="20" t="s">
        <v>11</v>
      </c>
      <c r="D86" s="20" t="s">
        <v>13</v>
      </c>
      <c r="E86" s="20" t="s">
        <v>80</v>
      </c>
      <c r="F86" s="20" t="s">
        <v>84</v>
      </c>
      <c r="G86" s="20" t="s">
        <v>29</v>
      </c>
      <c r="H86" s="85"/>
      <c r="I86" s="102"/>
      <c r="J86" s="26" t="e">
        <f t="shared" si="12"/>
        <v>#DIV/0!</v>
      </c>
    </row>
    <row r="87" spans="1:10" ht="38.25" hidden="1" customHeight="1">
      <c r="A87" s="95"/>
      <c r="B87" s="22" t="s">
        <v>82</v>
      </c>
      <c r="C87" s="20" t="s">
        <v>11</v>
      </c>
      <c r="D87" s="20" t="s">
        <v>13</v>
      </c>
      <c r="E87" s="20" t="s">
        <v>80</v>
      </c>
      <c r="F87" s="20" t="s">
        <v>84</v>
      </c>
      <c r="G87" s="20" t="s">
        <v>31</v>
      </c>
      <c r="H87" s="85"/>
      <c r="I87" s="102"/>
      <c r="J87" s="26" t="e">
        <f t="shared" si="12"/>
        <v>#DIV/0!</v>
      </c>
    </row>
    <row r="88" spans="1:10" ht="38.25" hidden="1">
      <c r="A88" s="95"/>
      <c r="B88" s="22" t="s">
        <v>57</v>
      </c>
      <c r="C88" s="20" t="s">
        <v>11</v>
      </c>
      <c r="D88" s="20" t="s">
        <v>13</v>
      </c>
      <c r="E88" s="20" t="s">
        <v>80</v>
      </c>
      <c r="F88" s="20" t="s">
        <v>84</v>
      </c>
      <c r="G88" s="20" t="s">
        <v>35</v>
      </c>
      <c r="H88" s="85"/>
      <c r="I88" s="102"/>
      <c r="J88" s="26" t="e">
        <f t="shared" si="12"/>
        <v>#DIV/0!</v>
      </c>
    </row>
    <row r="89" spans="1:10" ht="51" hidden="1">
      <c r="A89" s="95"/>
      <c r="B89" s="36" t="s">
        <v>85</v>
      </c>
      <c r="C89" s="37" t="s">
        <v>11</v>
      </c>
      <c r="D89" s="37" t="s">
        <v>13</v>
      </c>
      <c r="E89" s="37" t="s">
        <v>80</v>
      </c>
      <c r="F89" s="37" t="s">
        <v>56</v>
      </c>
      <c r="G89" s="38"/>
      <c r="H89" s="85"/>
      <c r="I89" s="102"/>
      <c r="J89" s="26" t="e">
        <f t="shared" si="12"/>
        <v>#DIV/0!</v>
      </c>
    </row>
    <row r="90" spans="1:10" ht="38.25" hidden="1">
      <c r="A90" s="95"/>
      <c r="B90" s="22" t="s">
        <v>57</v>
      </c>
      <c r="C90" s="37" t="s">
        <v>11</v>
      </c>
      <c r="D90" s="37" t="s">
        <v>13</v>
      </c>
      <c r="E90" s="37" t="s">
        <v>80</v>
      </c>
      <c r="F90" s="37" t="s">
        <v>56</v>
      </c>
      <c r="G90" s="37" t="s">
        <v>35</v>
      </c>
      <c r="H90" s="106"/>
      <c r="I90" s="102"/>
      <c r="J90" s="26" t="e">
        <f t="shared" si="12"/>
        <v>#DIV/0!</v>
      </c>
    </row>
    <row r="91" spans="1:10" hidden="1">
      <c r="A91" s="95"/>
      <c r="B91" s="22" t="s">
        <v>86</v>
      </c>
      <c r="C91" s="37" t="s">
        <v>11</v>
      </c>
      <c r="D91" s="37" t="s">
        <v>13</v>
      </c>
      <c r="E91" s="37" t="s">
        <v>80</v>
      </c>
      <c r="F91" s="37" t="s">
        <v>56</v>
      </c>
      <c r="G91" s="37" t="s">
        <v>87</v>
      </c>
      <c r="H91" s="106"/>
      <c r="I91" s="102"/>
      <c r="J91" s="26" t="e">
        <f t="shared" si="12"/>
        <v>#DIV/0!</v>
      </c>
    </row>
    <row r="92" spans="1:10" ht="38.25" hidden="1">
      <c r="A92" s="95"/>
      <c r="B92" s="22" t="s">
        <v>88</v>
      </c>
      <c r="C92" s="34">
        <v>991</v>
      </c>
      <c r="D92" s="20" t="s">
        <v>13</v>
      </c>
      <c r="E92" s="20" t="s">
        <v>80</v>
      </c>
      <c r="F92" s="20" t="s">
        <v>89</v>
      </c>
      <c r="G92" s="20"/>
      <c r="H92" s="107"/>
      <c r="I92" s="102"/>
      <c r="J92" s="26" t="e">
        <f t="shared" si="12"/>
        <v>#DIV/0!</v>
      </c>
    </row>
    <row r="93" spans="1:10" hidden="1">
      <c r="A93" s="95"/>
      <c r="B93" s="22" t="s">
        <v>63</v>
      </c>
      <c r="C93" s="34">
        <v>991</v>
      </c>
      <c r="D93" s="20" t="s">
        <v>13</v>
      </c>
      <c r="E93" s="20" t="s">
        <v>80</v>
      </c>
      <c r="F93" s="20" t="s">
        <v>89</v>
      </c>
      <c r="G93" s="20" t="s">
        <v>64</v>
      </c>
      <c r="H93" s="82"/>
      <c r="I93" s="102"/>
      <c r="J93" s="26" t="e">
        <f t="shared" si="12"/>
        <v>#DIV/0!</v>
      </c>
    </row>
    <row r="94" spans="1:10" s="11" customFormat="1">
      <c r="A94" s="95"/>
      <c r="B94" s="17" t="s">
        <v>79</v>
      </c>
      <c r="C94" s="39">
        <v>991</v>
      </c>
      <c r="D94" s="35" t="s">
        <v>13</v>
      </c>
      <c r="E94" s="35" t="s">
        <v>80</v>
      </c>
      <c r="F94" s="35"/>
      <c r="G94" s="35"/>
      <c r="H94" s="80">
        <f>H95</f>
        <v>695.80078000000003</v>
      </c>
      <c r="I94" s="80">
        <f t="shared" ref="I94:I95" si="13">I95</f>
        <v>528.01350000000002</v>
      </c>
      <c r="J94" s="26">
        <f t="shared" si="12"/>
        <v>75.885729820538572</v>
      </c>
    </row>
    <row r="95" spans="1:10" ht="25.5">
      <c r="A95" s="95"/>
      <c r="B95" s="22" t="s">
        <v>16</v>
      </c>
      <c r="C95" s="34">
        <v>991</v>
      </c>
      <c r="D95" s="20" t="s">
        <v>13</v>
      </c>
      <c r="E95" s="20" t="s">
        <v>80</v>
      </c>
      <c r="F95" s="20" t="s">
        <v>17</v>
      </c>
      <c r="G95" s="20"/>
      <c r="H95" s="82">
        <f>H96</f>
        <v>695.80078000000003</v>
      </c>
      <c r="I95" s="82">
        <f t="shared" si="13"/>
        <v>528.01350000000002</v>
      </c>
      <c r="J95" s="26">
        <f t="shared" si="12"/>
        <v>75.885729820538572</v>
      </c>
    </row>
    <row r="96" spans="1:10">
      <c r="A96" s="95"/>
      <c r="B96" s="22" t="s">
        <v>18</v>
      </c>
      <c r="C96" s="34">
        <v>991</v>
      </c>
      <c r="D96" s="20" t="s">
        <v>13</v>
      </c>
      <c r="E96" s="20" t="s">
        <v>80</v>
      </c>
      <c r="F96" s="20" t="s">
        <v>19</v>
      </c>
      <c r="G96" s="20"/>
      <c r="H96" s="82">
        <f>H97+H102+H101</f>
        <v>695.80078000000003</v>
      </c>
      <c r="I96" s="82">
        <f>I97+I102+I101</f>
        <v>528.01350000000002</v>
      </c>
      <c r="J96" s="26">
        <f t="shared" si="12"/>
        <v>75.885729820538572</v>
      </c>
    </row>
    <row r="97" spans="1:10">
      <c r="A97" s="95"/>
      <c r="B97" s="22" t="s">
        <v>20</v>
      </c>
      <c r="C97" s="34">
        <v>991</v>
      </c>
      <c r="D97" s="20" t="s">
        <v>13</v>
      </c>
      <c r="E97" s="20" t="s">
        <v>80</v>
      </c>
      <c r="F97" s="20" t="s">
        <v>21</v>
      </c>
      <c r="G97" s="21"/>
      <c r="H97" s="82">
        <f>H98+H99+H100</f>
        <v>656.80078000000003</v>
      </c>
      <c r="I97" s="82">
        <f>I98+I99+I100</f>
        <v>508.01350000000002</v>
      </c>
      <c r="J97" s="26">
        <f t="shared" si="12"/>
        <v>77.346665148601062</v>
      </c>
    </row>
    <row r="98" spans="1:10" ht="16.5" customHeight="1">
      <c r="A98" s="95"/>
      <c r="B98" s="22" t="s">
        <v>81</v>
      </c>
      <c r="C98" s="34">
        <v>991</v>
      </c>
      <c r="D98" s="20" t="s">
        <v>13</v>
      </c>
      <c r="E98" s="20" t="s">
        <v>80</v>
      </c>
      <c r="F98" s="20" t="s">
        <v>21</v>
      </c>
      <c r="G98" s="20" t="s">
        <v>29</v>
      </c>
      <c r="H98" s="82">
        <v>497.00520999999998</v>
      </c>
      <c r="I98" s="102">
        <v>390.87518</v>
      </c>
      <c r="J98" s="26">
        <f t="shared" si="12"/>
        <v>78.646093066106886</v>
      </c>
    </row>
    <row r="99" spans="1:10" ht="42" customHeight="1">
      <c r="A99" s="95"/>
      <c r="B99" s="22" t="s">
        <v>82</v>
      </c>
      <c r="C99" s="34">
        <v>991</v>
      </c>
      <c r="D99" s="20" t="s">
        <v>13</v>
      </c>
      <c r="E99" s="20" t="s">
        <v>80</v>
      </c>
      <c r="F99" s="20" t="s">
        <v>21</v>
      </c>
      <c r="G99" s="20" t="s">
        <v>31</v>
      </c>
      <c r="H99" s="82">
        <v>150.09557000000001</v>
      </c>
      <c r="I99" s="82">
        <v>117.13831999999999</v>
      </c>
      <c r="J99" s="26">
        <f t="shared" si="12"/>
        <v>78.042489861626152</v>
      </c>
    </row>
    <row r="100" spans="1:10" ht="13.5" customHeight="1">
      <c r="A100" s="95"/>
      <c r="B100" s="22" t="s">
        <v>54</v>
      </c>
      <c r="C100" s="34">
        <v>991</v>
      </c>
      <c r="D100" s="20" t="s">
        <v>13</v>
      </c>
      <c r="E100" s="20" t="s">
        <v>80</v>
      </c>
      <c r="F100" s="20" t="s">
        <v>21</v>
      </c>
      <c r="G100" s="20" t="s">
        <v>35</v>
      </c>
      <c r="H100" s="82">
        <v>9.6999999999999993</v>
      </c>
      <c r="I100" s="82">
        <v>0</v>
      </c>
      <c r="J100" s="26">
        <f t="shared" si="12"/>
        <v>0</v>
      </c>
    </row>
    <row r="101" spans="1:10" ht="13.5" customHeight="1">
      <c r="A101" s="95"/>
      <c r="B101" s="22" t="s">
        <v>54</v>
      </c>
      <c r="C101" s="34">
        <v>991</v>
      </c>
      <c r="D101" s="20" t="s">
        <v>13</v>
      </c>
      <c r="E101" s="20" t="s">
        <v>80</v>
      </c>
      <c r="F101" s="20" t="s">
        <v>56</v>
      </c>
      <c r="G101" s="20" t="s">
        <v>35</v>
      </c>
      <c r="H101" s="82">
        <v>20</v>
      </c>
      <c r="I101" s="82">
        <v>20</v>
      </c>
      <c r="J101" s="26">
        <f t="shared" si="12"/>
        <v>100</v>
      </c>
    </row>
    <row r="102" spans="1:10" ht="15.75" customHeight="1">
      <c r="A102" s="95"/>
      <c r="B102" s="22" t="s">
        <v>33</v>
      </c>
      <c r="C102" s="20" t="s">
        <v>11</v>
      </c>
      <c r="D102" s="20" t="s">
        <v>13</v>
      </c>
      <c r="E102" s="20" t="s">
        <v>80</v>
      </c>
      <c r="F102" s="20" t="s">
        <v>68</v>
      </c>
      <c r="G102" s="20"/>
      <c r="H102" s="105">
        <f>H103+H104</f>
        <v>19</v>
      </c>
      <c r="I102" s="105">
        <f>I103+I104</f>
        <v>0</v>
      </c>
      <c r="J102" s="26">
        <f t="shared" si="12"/>
        <v>0</v>
      </c>
    </row>
    <row r="103" spans="1:10" ht="18" customHeight="1">
      <c r="A103" s="95"/>
      <c r="B103" s="22" t="s">
        <v>81</v>
      </c>
      <c r="C103" s="20" t="s">
        <v>11</v>
      </c>
      <c r="D103" s="20" t="s">
        <v>13</v>
      </c>
      <c r="E103" s="20" t="s">
        <v>80</v>
      </c>
      <c r="F103" s="20" t="s">
        <v>68</v>
      </c>
      <c r="G103" s="20" t="s">
        <v>29</v>
      </c>
      <c r="H103" s="82">
        <v>14.593</v>
      </c>
      <c r="I103" s="82">
        <v>0</v>
      </c>
      <c r="J103" s="26">
        <f t="shared" si="12"/>
        <v>0</v>
      </c>
    </row>
    <row r="104" spans="1:10" ht="38.25">
      <c r="A104" s="95"/>
      <c r="B104" s="22" t="s">
        <v>82</v>
      </c>
      <c r="C104" s="20" t="s">
        <v>11</v>
      </c>
      <c r="D104" s="20" t="s">
        <v>13</v>
      </c>
      <c r="E104" s="20" t="s">
        <v>80</v>
      </c>
      <c r="F104" s="20" t="s">
        <v>68</v>
      </c>
      <c r="G104" s="20" t="s">
        <v>31</v>
      </c>
      <c r="H104" s="82">
        <v>4.407</v>
      </c>
      <c r="I104" s="102">
        <v>0</v>
      </c>
      <c r="J104" s="26">
        <f t="shared" si="12"/>
        <v>0</v>
      </c>
    </row>
    <row r="105" spans="1:10" s="11" customFormat="1" ht="15.75">
      <c r="A105" s="95"/>
      <c r="B105" s="40" t="s">
        <v>90</v>
      </c>
      <c r="C105" s="13">
        <v>991</v>
      </c>
      <c r="D105" s="41" t="s">
        <v>15</v>
      </c>
      <c r="E105" s="41"/>
      <c r="F105" s="42"/>
      <c r="G105" s="43"/>
      <c r="H105" s="81">
        <f t="shared" ref="H105:I108" si="14">H106</f>
        <v>177.10000000000002</v>
      </c>
      <c r="I105" s="81">
        <f t="shared" si="14"/>
        <v>114.44556999999999</v>
      </c>
      <c r="J105" s="26">
        <f t="shared" si="12"/>
        <v>64.622004517221896</v>
      </c>
    </row>
    <row r="106" spans="1:10" ht="15.75">
      <c r="A106" s="95"/>
      <c r="B106" s="44" t="s">
        <v>91</v>
      </c>
      <c r="C106" s="45">
        <v>991</v>
      </c>
      <c r="D106" s="23" t="s">
        <v>15</v>
      </c>
      <c r="E106" s="23" t="s">
        <v>92</v>
      </c>
      <c r="F106" s="20"/>
      <c r="G106" s="21"/>
      <c r="H106" s="80">
        <f t="shared" si="14"/>
        <v>177.10000000000002</v>
      </c>
      <c r="I106" s="80">
        <f t="shared" si="14"/>
        <v>114.44556999999999</v>
      </c>
      <c r="J106" s="26">
        <f t="shared" si="12"/>
        <v>64.622004517221896</v>
      </c>
    </row>
    <row r="107" spans="1:10" ht="25.5">
      <c r="A107" s="95"/>
      <c r="B107" s="22" t="s">
        <v>16</v>
      </c>
      <c r="C107" s="18" t="s">
        <v>11</v>
      </c>
      <c r="D107" s="23" t="s">
        <v>15</v>
      </c>
      <c r="E107" s="23" t="s">
        <v>92</v>
      </c>
      <c r="F107" s="20" t="s">
        <v>17</v>
      </c>
      <c r="G107" s="21"/>
      <c r="H107" s="82">
        <f t="shared" si="14"/>
        <v>177.10000000000002</v>
      </c>
      <c r="I107" s="82">
        <f t="shared" si="14"/>
        <v>114.44556999999999</v>
      </c>
      <c r="J107" s="26">
        <f t="shared" si="12"/>
        <v>64.622004517221896</v>
      </c>
    </row>
    <row r="108" spans="1:10" ht="15.75">
      <c r="A108" s="95"/>
      <c r="B108" s="22" t="s">
        <v>18</v>
      </c>
      <c r="C108" s="18" t="s">
        <v>11</v>
      </c>
      <c r="D108" s="23" t="s">
        <v>15</v>
      </c>
      <c r="E108" s="23" t="s">
        <v>92</v>
      </c>
      <c r="F108" s="20" t="s">
        <v>19</v>
      </c>
      <c r="G108" s="21"/>
      <c r="H108" s="82">
        <f t="shared" si="14"/>
        <v>177.10000000000002</v>
      </c>
      <c r="I108" s="82">
        <f t="shared" si="14"/>
        <v>114.44556999999999</v>
      </c>
      <c r="J108" s="26">
        <f t="shared" si="12"/>
        <v>64.622004517221896</v>
      </c>
    </row>
    <row r="109" spans="1:10" ht="27" customHeight="1">
      <c r="A109" s="95"/>
      <c r="B109" s="46" t="s">
        <v>93</v>
      </c>
      <c r="C109" s="45">
        <v>991</v>
      </c>
      <c r="D109" s="23" t="s">
        <v>15</v>
      </c>
      <c r="E109" s="23" t="s">
        <v>92</v>
      </c>
      <c r="F109" s="20" t="s">
        <v>94</v>
      </c>
      <c r="G109" s="21"/>
      <c r="H109" s="82">
        <f>H110+H111+H112+H113</f>
        <v>177.10000000000002</v>
      </c>
      <c r="I109" s="82">
        <f>I110+I111+I112+I113</f>
        <v>114.44556999999999</v>
      </c>
      <c r="J109" s="26">
        <f t="shared" si="12"/>
        <v>64.622004517221896</v>
      </c>
    </row>
    <row r="110" spans="1:10" ht="42" customHeight="1">
      <c r="A110" s="95"/>
      <c r="B110" s="22" t="s">
        <v>22</v>
      </c>
      <c r="C110" s="45">
        <v>991</v>
      </c>
      <c r="D110" s="23" t="s">
        <v>15</v>
      </c>
      <c r="E110" s="23" t="s">
        <v>92</v>
      </c>
      <c r="F110" s="20" t="s">
        <v>94</v>
      </c>
      <c r="G110" s="38" t="s">
        <v>23</v>
      </c>
      <c r="H110" s="82">
        <v>116.94240000000001</v>
      </c>
      <c r="I110" s="102">
        <v>83.445139999999995</v>
      </c>
      <c r="J110" s="26">
        <f t="shared" si="12"/>
        <v>71.355761468894073</v>
      </c>
    </row>
    <row r="111" spans="1:10" ht="42" customHeight="1">
      <c r="A111" s="95"/>
      <c r="B111" s="22" t="s">
        <v>24</v>
      </c>
      <c r="C111" s="45">
        <v>991</v>
      </c>
      <c r="D111" s="23" t="s">
        <v>15</v>
      </c>
      <c r="E111" s="23" t="s">
        <v>92</v>
      </c>
      <c r="F111" s="20" t="s">
        <v>94</v>
      </c>
      <c r="G111" s="38" t="s">
        <v>25</v>
      </c>
      <c r="H111" s="82">
        <v>33.222659999999998</v>
      </c>
      <c r="I111" s="102">
        <v>25.200430000000001</v>
      </c>
      <c r="J111" s="26">
        <f t="shared" si="12"/>
        <v>75.853137587417748</v>
      </c>
    </row>
    <row r="112" spans="1:10" ht="29.25" hidden="1" customHeight="1">
      <c r="A112" s="95"/>
      <c r="B112" s="22" t="s">
        <v>58</v>
      </c>
      <c r="C112" s="45">
        <v>991</v>
      </c>
      <c r="D112" s="23" t="s">
        <v>15</v>
      </c>
      <c r="E112" s="23" t="s">
        <v>92</v>
      </c>
      <c r="F112" s="20" t="s">
        <v>94</v>
      </c>
      <c r="G112" s="21" t="s">
        <v>59</v>
      </c>
      <c r="H112" s="82"/>
      <c r="I112" s="102"/>
      <c r="J112" s="26" t="e">
        <f t="shared" si="12"/>
        <v>#DIV/0!</v>
      </c>
    </row>
    <row r="113" spans="1:10" ht="28.5" customHeight="1">
      <c r="A113" s="95"/>
      <c r="B113" s="22" t="s">
        <v>54</v>
      </c>
      <c r="C113" s="45" t="s">
        <v>95</v>
      </c>
      <c r="D113" s="23" t="s">
        <v>15</v>
      </c>
      <c r="E113" s="23" t="s">
        <v>92</v>
      </c>
      <c r="F113" s="20" t="s">
        <v>94</v>
      </c>
      <c r="G113" s="21" t="s">
        <v>35</v>
      </c>
      <c r="H113" s="82">
        <v>26.934940000000001</v>
      </c>
      <c r="I113" s="102">
        <v>5.8</v>
      </c>
      <c r="J113" s="26">
        <f t="shared" si="12"/>
        <v>21.533368925269556</v>
      </c>
    </row>
    <row r="114" spans="1:10" s="11" customFormat="1" ht="25.5">
      <c r="A114" s="95"/>
      <c r="B114" s="12" t="s">
        <v>96</v>
      </c>
      <c r="C114" s="47">
        <v>991</v>
      </c>
      <c r="D114" s="48" t="s">
        <v>92</v>
      </c>
      <c r="E114" s="48"/>
      <c r="F114" s="49"/>
      <c r="G114" s="50"/>
      <c r="H114" s="83">
        <f t="shared" ref="H114:I116" si="15">H115</f>
        <v>60</v>
      </c>
      <c r="I114" s="83">
        <f t="shared" si="15"/>
        <v>33.745950000000001</v>
      </c>
      <c r="J114" s="26">
        <f t="shared" si="12"/>
        <v>56.243250000000003</v>
      </c>
    </row>
    <row r="115" spans="1:10" ht="38.25">
      <c r="A115" s="95"/>
      <c r="B115" s="17" t="s">
        <v>167</v>
      </c>
      <c r="C115" s="45">
        <v>991</v>
      </c>
      <c r="D115" s="23" t="s">
        <v>92</v>
      </c>
      <c r="E115" s="23" t="s">
        <v>100</v>
      </c>
      <c r="F115" s="20"/>
      <c r="G115" s="21"/>
      <c r="H115" s="80">
        <f t="shared" si="15"/>
        <v>60</v>
      </c>
      <c r="I115" s="80">
        <f t="shared" si="15"/>
        <v>33.745950000000001</v>
      </c>
      <c r="J115" s="26">
        <f t="shared" si="12"/>
        <v>56.243250000000003</v>
      </c>
    </row>
    <row r="116" spans="1:10" ht="25.5">
      <c r="A116" s="95"/>
      <c r="B116" s="22" t="s">
        <v>16</v>
      </c>
      <c r="C116" s="18" t="s">
        <v>11</v>
      </c>
      <c r="D116" s="23" t="s">
        <v>92</v>
      </c>
      <c r="E116" s="23" t="s">
        <v>100</v>
      </c>
      <c r="F116" s="20" t="s">
        <v>17</v>
      </c>
      <c r="G116" s="21"/>
      <c r="H116" s="82">
        <f t="shared" si="15"/>
        <v>60</v>
      </c>
      <c r="I116" s="82">
        <f t="shared" si="15"/>
        <v>33.745950000000001</v>
      </c>
      <c r="J116" s="26">
        <f t="shared" si="12"/>
        <v>56.243250000000003</v>
      </c>
    </row>
    <row r="117" spans="1:10" ht="15.75">
      <c r="A117" s="95"/>
      <c r="B117" s="22" t="s">
        <v>18</v>
      </c>
      <c r="C117" s="18" t="s">
        <v>11</v>
      </c>
      <c r="D117" s="23" t="s">
        <v>92</v>
      </c>
      <c r="E117" s="23" t="s">
        <v>100</v>
      </c>
      <c r="F117" s="20" t="s">
        <v>19</v>
      </c>
      <c r="G117" s="21"/>
      <c r="H117" s="82">
        <f>H118+H120+H137</f>
        <v>60</v>
      </c>
      <c r="I117" s="82">
        <f>I118+I120+I137</f>
        <v>33.745950000000001</v>
      </c>
      <c r="J117" s="26">
        <f t="shared" si="12"/>
        <v>56.243250000000003</v>
      </c>
    </row>
    <row r="118" spans="1:10" ht="15.75">
      <c r="A118" s="95"/>
      <c r="B118" s="22" t="s">
        <v>20</v>
      </c>
      <c r="C118" s="18" t="s">
        <v>11</v>
      </c>
      <c r="D118" s="23" t="s">
        <v>92</v>
      </c>
      <c r="E118" s="23" t="s">
        <v>100</v>
      </c>
      <c r="F118" s="20" t="s">
        <v>21</v>
      </c>
      <c r="G118" s="21"/>
      <c r="H118" s="82">
        <f>H119</f>
        <v>31</v>
      </c>
      <c r="I118" s="82">
        <f>I119</f>
        <v>5.2459499999999997</v>
      </c>
      <c r="J118" s="26">
        <f>I118/H118*100</f>
        <v>16.922419354838709</v>
      </c>
    </row>
    <row r="119" spans="1:10" ht="15.75">
      <c r="A119" s="95"/>
      <c r="B119" s="22" t="s">
        <v>54</v>
      </c>
      <c r="C119" s="18" t="s">
        <v>11</v>
      </c>
      <c r="D119" s="23" t="s">
        <v>92</v>
      </c>
      <c r="E119" s="23" t="s">
        <v>100</v>
      </c>
      <c r="F119" s="20" t="s">
        <v>21</v>
      </c>
      <c r="G119" s="21" t="s">
        <v>35</v>
      </c>
      <c r="H119" s="82">
        <v>31</v>
      </c>
      <c r="I119" s="82">
        <v>5.2459499999999997</v>
      </c>
      <c r="J119" s="26">
        <f>I119/H119*100</f>
        <v>16.922419354838709</v>
      </c>
    </row>
    <row r="120" spans="1:10" ht="15.75">
      <c r="A120" s="95"/>
      <c r="B120" s="22" t="s">
        <v>33</v>
      </c>
      <c r="C120" s="18" t="s">
        <v>11</v>
      </c>
      <c r="D120" s="23" t="s">
        <v>92</v>
      </c>
      <c r="E120" s="23" t="s">
        <v>100</v>
      </c>
      <c r="F120" s="20" t="s">
        <v>68</v>
      </c>
      <c r="G120" s="21"/>
      <c r="H120" s="82">
        <f>H121</f>
        <v>9</v>
      </c>
      <c r="I120" s="82">
        <f>I121</f>
        <v>9</v>
      </c>
      <c r="J120" s="26">
        <f t="shared" si="12"/>
        <v>100</v>
      </c>
    </row>
    <row r="121" spans="1:10" ht="15.75">
      <c r="A121" s="95"/>
      <c r="B121" s="22" t="s">
        <v>54</v>
      </c>
      <c r="C121" s="18" t="s">
        <v>11</v>
      </c>
      <c r="D121" s="23" t="s">
        <v>92</v>
      </c>
      <c r="E121" s="23" t="s">
        <v>100</v>
      </c>
      <c r="F121" s="20" t="s">
        <v>68</v>
      </c>
      <c r="G121" s="21" t="s">
        <v>35</v>
      </c>
      <c r="H121" s="82">
        <v>9</v>
      </c>
      <c r="I121" s="102">
        <v>9</v>
      </c>
      <c r="J121" s="26">
        <f t="shared" si="12"/>
        <v>100</v>
      </c>
    </row>
    <row r="122" spans="1:10" ht="51" hidden="1">
      <c r="A122" s="95"/>
      <c r="B122" s="22" t="s">
        <v>55</v>
      </c>
      <c r="C122" s="18" t="s">
        <v>11</v>
      </c>
      <c r="D122" s="23" t="s">
        <v>92</v>
      </c>
      <c r="E122" s="23" t="s">
        <v>100</v>
      </c>
      <c r="F122" s="20" t="s">
        <v>56</v>
      </c>
      <c r="G122" s="21"/>
      <c r="H122" s="82">
        <f>H123</f>
        <v>0</v>
      </c>
      <c r="I122" s="102"/>
      <c r="J122" s="26" t="e">
        <f t="shared" si="12"/>
        <v>#DIV/0!</v>
      </c>
    </row>
    <row r="123" spans="1:10" ht="38.25" hidden="1">
      <c r="A123" s="95"/>
      <c r="B123" s="22" t="s">
        <v>57</v>
      </c>
      <c r="C123" s="18" t="s">
        <v>11</v>
      </c>
      <c r="D123" s="23" t="s">
        <v>92</v>
      </c>
      <c r="E123" s="23" t="s">
        <v>100</v>
      </c>
      <c r="F123" s="20" t="s">
        <v>56</v>
      </c>
      <c r="G123" s="21" t="s">
        <v>35</v>
      </c>
      <c r="H123" s="82"/>
      <c r="I123" s="102"/>
      <c r="J123" s="26" t="e">
        <f t="shared" si="12"/>
        <v>#DIV/0!</v>
      </c>
    </row>
    <row r="124" spans="1:10" ht="15.75" hidden="1">
      <c r="A124" s="95"/>
      <c r="B124" s="22" t="s">
        <v>33</v>
      </c>
      <c r="C124" s="45">
        <v>991</v>
      </c>
      <c r="D124" s="23" t="s">
        <v>92</v>
      </c>
      <c r="E124" s="23" t="s">
        <v>100</v>
      </c>
      <c r="F124" s="20" t="s">
        <v>68</v>
      </c>
      <c r="G124" s="21"/>
      <c r="H124" s="82">
        <f>H125+H126</f>
        <v>0</v>
      </c>
      <c r="I124" s="102"/>
      <c r="J124" s="26" t="e">
        <f t="shared" si="12"/>
        <v>#DIV/0!</v>
      </c>
    </row>
    <row r="125" spans="1:10" ht="25.5" hidden="1">
      <c r="A125" s="95"/>
      <c r="B125" s="22" t="s">
        <v>58</v>
      </c>
      <c r="C125" s="45">
        <v>991</v>
      </c>
      <c r="D125" s="23" t="s">
        <v>92</v>
      </c>
      <c r="E125" s="23" t="s">
        <v>100</v>
      </c>
      <c r="F125" s="20" t="s">
        <v>68</v>
      </c>
      <c r="G125" s="21" t="s">
        <v>59</v>
      </c>
      <c r="H125" s="82">
        <v>0</v>
      </c>
      <c r="I125" s="102"/>
      <c r="J125" s="26" t="e">
        <f t="shared" si="12"/>
        <v>#DIV/0!</v>
      </c>
    </row>
    <row r="126" spans="1:10" ht="38.25" hidden="1">
      <c r="A126" s="95"/>
      <c r="B126" s="22" t="s">
        <v>57</v>
      </c>
      <c r="C126" s="45">
        <v>991</v>
      </c>
      <c r="D126" s="23" t="s">
        <v>92</v>
      </c>
      <c r="E126" s="23" t="s">
        <v>100</v>
      </c>
      <c r="F126" s="20" t="s">
        <v>68</v>
      </c>
      <c r="G126" s="21" t="s">
        <v>35</v>
      </c>
      <c r="H126" s="82"/>
      <c r="I126" s="102"/>
      <c r="J126" s="26" t="e">
        <f t="shared" si="12"/>
        <v>#DIV/0!</v>
      </c>
    </row>
    <row r="127" spans="1:10" ht="25.5" hidden="1">
      <c r="A127" s="95"/>
      <c r="B127" s="17" t="s">
        <v>101</v>
      </c>
      <c r="C127" s="45">
        <v>991</v>
      </c>
      <c r="D127" s="23" t="s">
        <v>92</v>
      </c>
      <c r="E127" s="23" t="s">
        <v>100</v>
      </c>
      <c r="F127" s="20"/>
      <c r="G127" s="21"/>
      <c r="H127" s="80"/>
      <c r="I127" s="102"/>
      <c r="J127" s="26" t="e">
        <f t="shared" si="12"/>
        <v>#DIV/0!</v>
      </c>
    </row>
    <row r="128" spans="1:10" ht="25.5" hidden="1">
      <c r="A128" s="95"/>
      <c r="B128" s="22" t="s">
        <v>102</v>
      </c>
      <c r="C128" s="45">
        <v>991</v>
      </c>
      <c r="D128" s="23" t="s">
        <v>92</v>
      </c>
      <c r="E128" s="23" t="s">
        <v>100</v>
      </c>
      <c r="F128" s="20" t="s">
        <v>103</v>
      </c>
      <c r="G128" s="21"/>
      <c r="H128" s="80"/>
      <c r="I128" s="102"/>
      <c r="J128" s="26" t="e">
        <f t="shared" si="12"/>
        <v>#DIV/0!</v>
      </c>
    </row>
    <row r="129" spans="1:10" ht="41.25" hidden="1" customHeight="1">
      <c r="A129" s="95"/>
      <c r="B129" s="22" t="s">
        <v>97</v>
      </c>
      <c r="C129" s="45">
        <v>991</v>
      </c>
      <c r="D129" s="23" t="s">
        <v>92</v>
      </c>
      <c r="E129" s="23" t="s">
        <v>100</v>
      </c>
      <c r="F129" s="20" t="s">
        <v>103</v>
      </c>
      <c r="G129" s="21" t="s">
        <v>23</v>
      </c>
      <c r="H129" s="80"/>
      <c r="I129" s="102"/>
      <c r="J129" s="26" t="e">
        <f t="shared" si="12"/>
        <v>#DIV/0!</v>
      </c>
    </row>
    <row r="130" spans="1:10" ht="41.25" hidden="1" customHeight="1">
      <c r="A130" s="95"/>
      <c r="B130" s="22" t="s">
        <v>98</v>
      </c>
      <c r="C130" s="45">
        <v>991</v>
      </c>
      <c r="D130" s="23" t="s">
        <v>92</v>
      </c>
      <c r="E130" s="23" t="s">
        <v>100</v>
      </c>
      <c r="F130" s="20" t="s">
        <v>103</v>
      </c>
      <c r="G130" s="21" t="s">
        <v>99</v>
      </c>
      <c r="H130" s="80"/>
      <c r="I130" s="102"/>
      <c r="J130" s="26" t="e">
        <f t="shared" si="12"/>
        <v>#DIV/0!</v>
      </c>
    </row>
    <row r="131" spans="1:10" ht="25.5" hidden="1">
      <c r="A131" s="95"/>
      <c r="B131" s="22" t="s">
        <v>58</v>
      </c>
      <c r="C131" s="45">
        <v>991</v>
      </c>
      <c r="D131" s="23" t="s">
        <v>92</v>
      </c>
      <c r="E131" s="23" t="s">
        <v>100</v>
      </c>
      <c r="F131" s="20" t="s">
        <v>103</v>
      </c>
      <c r="G131" s="21" t="s">
        <v>59</v>
      </c>
      <c r="H131" s="80"/>
      <c r="I131" s="102"/>
      <c r="J131" s="26" t="e">
        <f t="shared" si="12"/>
        <v>#DIV/0!</v>
      </c>
    </row>
    <row r="132" spans="1:10" ht="38.25" hidden="1">
      <c r="A132" s="95"/>
      <c r="B132" s="22" t="s">
        <v>57</v>
      </c>
      <c r="C132" s="45">
        <v>991</v>
      </c>
      <c r="D132" s="23" t="s">
        <v>92</v>
      </c>
      <c r="E132" s="23" t="s">
        <v>100</v>
      </c>
      <c r="F132" s="20" t="s">
        <v>103</v>
      </c>
      <c r="G132" s="21" t="s">
        <v>35</v>
      </c>
      <c r="H132" s="80"/>
      <c r="I132" s="102"/>
      <c r="J132" s="26" t="e">
        <f t="shared" si="12"/>
        <v>#DIV/0!</v>
      </c>
    </row>
    <row r="133" spans="1:10" ht="30" hidden="1" customHeight="1">
      <c r="A133" s="51"/>
      <c r="B133" s="22" t="s">
        <v>105</v>
      </c>
      <c r="C133" s="45">
        <v>991</v>
      </c>
      <c r="D133" s="23" t="s">
        <v>92</v>
      </c>
      <c r="E133" s="23" t="s">
        <v>100</v>
      </c>
      <c r="F133" s="20" t="s">
        <v>104</v>
      </c>
      <c r="G133" s="21"/>
      <c r="H133" s="82">
        <f>H134</f>
        <v>0</v>
      </c>
      <c r="I133" s="102"/>
      <c r="J133" s="26" t="e">
        <f t="shared" si="12"/>
        <v>#DIV/0!</v>
      </c>
    </row>
    <row r="134" spans="1:10" ht="38.25" hidden="1">
      <c r="A134" s="51"/>
      <c r="B134" s="22" t="s">
        <v>106</v>
      </c>
      <c r="C134" s="45">
        <v>991</v>
      </c>
      <c r="D134" s="23" t="s">
        <v>92</v>
      </c>
      <c r="E134" s="23" t="s">
        <v>100</v>
      </c>
      <c r="F134" s="20" t="s">
        <v>104</v>
      </c>
      <c r="G134" s="21" t="s">
        <v>35</v>
      </c>
      <c r="H134" s="82"/>
      <c r="I134" s="102"/>
      <c r="J134" s="26" t="e">
        <f t="shared" si="12"/>
        <v>#DIV/0!</v>
      </c>
    </row>
    <row r="135" spans="1:10" ht="63.75" hidden="1">
      <c r="A135" s="51"/>
      <c r="B135" s="22" t="s">
        <v>107</v>
      </c>
      <c r="C135" s="45">
        <v>991</v>
      </c>
      <c r="D135" s="23" t="s">
        <v>92</v>
      </c>
      <c r="E135" s="23" t="s">
        <v>100</v>
      </c>
      <c r="F135" s="20" t="s">
        <v>108</v>
      </c>
      <c r="G135" s="21"/>
      <c r="H135" s="82">
        <f>H136</f>
        <v>0</v>
      </c>
      <c r="I135" s="102"/>
      <c r="J135" s="26" t="e">
        <f t="shared" si="12"/>
        <v>#DIV/0!</v>
      </c>
    </row>
    <row r="136" spans="1:10" ht="38.25" hidden="1">
      <c r="A136" s="51"/>
      <c r="B136" s="22" t="s">
        <v>106</v>
      </c>
      <c r="C136" s="45">
        <v>991</v>
      </c>
      <c r="D136" s="23" t="s">
        <v>92</v>
      </c>
      <c r="E136" s="23" t="s">
        <v>100</v>
      </c>
      <c r="F136" s="20" t="s">
        <v>108</v>
      </c>
      <c r="G136" s="21" t="s">
        <v>35</v>
      </c>
      <c r="H136" s="82"/>
      <c r="I136" s="102"/>
      <c r="J136" s="26" t="e">
        <f t="shared" si="12"/>
        <v>#DIV/0!</v>
      </c>
    </row>
    <row r="137" spans="1:10" ht="51">
      <c r="A137" s="51"/>
      <c r="B137" s="22" t="s">
        <v>69</v>
      </c>
      <c r="C137" s="45">
        <v>991</v>
      </c>
      <c r="D137" s="23" t="s">
        <v>92</v>
      </c>
      <c r="E137" s="23" t="s">
        <v>100</v>
      </c>
      <c r="F137" s="20" t="s">
        <v>56</v>
      </c>
      <c r="G137" s="21"/>
      <c r="H137" s="82">
        <f>H138</f>
        <v>20</v>
      </c>
      <c r="I137" s="82">
        <f>I138</f>
        <v>19.5</v>
      </c>
      <c r="J137" s="26">
        <f t="shared" si="12"/>
        <v>97.5</v>
      </c>
    </row>
    <row r="138" spans="1:10" ht="15.75">
      <c r="A138" s="51"/>
      <c r="B138" s="22" t="s">
        <v>54</v>
      </c>
      <c r="C138" s="45">
        <v>991</v>
      </c>
      <c r="D138" s="23" t="s">
        <v>92</v>
      </c>
      <c r="E138" s="23" t="s">
        <v>100</v>
      </c>
      <c r="F138" s="20" t="s">
        <v>56</v>
      </c>
      <c r="G138" s="21" t="s">
        <v>35</v>
      </c>
      <c r="H138" s="82">
        <v>20</v>
      </c>
      <c r="I138" s="102">
        <v>19.5</v>
      </c>
      <c r="J138" s="26">
        <f t="shared" si="12"/>
        <v>97.5</v>
      </c>
    </row>
    <row r="139" spans="1:10" ht="27.75" hidden="1" customHeight="1">
      <c r="A139" s="53"/>
      <c r="B139" s="17" t="s">
        <v>109</v>
      </c>
      <c r="C139" s="34">
        <v>991</v>
      </c>
      <c r="D139" s="54" t="s">
        <v>27</v>
      </c>
      <c r="E139" s="54">
        <v>12</v>
      </c>
      <c r="F139" s="52"/>
      <c r="G139" s="55"/>
      <c r="H139" s="108">
        <f>H140</f>
        <v>0</v>
      </c>
      <c r="I139" s="102"/>
      <c r="J139" s="26" t="e">
        <f t="shared" si="12"/>
        <v>#DIV/0!</v>
      </c>
    </row>
    <row r="140" spans="1:10" ht="25.5" hidden="1">
      <c r="A140" s="53"/>
      <c r="B140" s="22" t="s">
        <v>16</v>
      </c>
      <c r="C140" s="34">
        <v>991</v>
      </c>
      <c r="D140" s="54" t="s">
        <v>27</v>
      </c>
      <c r="E140" s="54">
        <v>12</v>
      </c>
      <c r="F140" s="20" t="s">
        <v>17</v>
      </c>
      <c r="G140" s="55"/>
      <c r="H140" s="109">
        <f>H141</f>
        <v>0</v>
      </c>
      <c r="I140" s="102"/>
      <c r="J140" s="26" t="e">
        <f t="shared" si="12"/>
        <v>#DIV/0!</v>
      </c>
    </row>
    <row r="141" spans="1:10" ht="15.75" hidden="1">
      <c r="A141" s="53"/>
      <c r="B141" s="22" t="s">
        <v>18</v>
      </c>
      <c r="C141" s="34">
        <v>991</v>
      </c>
      <c r="D141" s="54" t="s">
        <v>27</v>
      </c>
      <c r="E141" s="54">
        <v>12</v>
      </c>
      <c r="F141" s="20" t="s">
        <v>19</v>
      </c>
      <c r="G141" s="55"/>
      <c r="H141" s="109">
        <f>H142</f>
        <v>0</v>
      </c>
      <c r="I141" s="102"/>
      <c r="J141" s="26" t="e">
        <f t="shared" si="12"/>
        <v>#DIV/0!</v>
      </c>
    </row>
    <row r="142" spans="1:10" ht="15.75" hidden="1">
      <c r="A142" s="53"/>
      <c r="B142" s="32" t="s">
        <v>33</v>
      </c>
      <c r="C142" s="34">
        <v>991</v>
      </c>
      <c r="D142" s="54" t="s">
        <v>27</v>
      </c>
      <c r="E142" s="54">
        <v>12</v>
      </c>
      <c r="F142" s="52" t="s">
        <v>68</v>
      </c>
      <c r="G142" s="55"/>
      <c r="H142" s="109">
        <f>H143</f>
        <v>0</v>
      </c>
      <c r="I142" s="102"/>
      <c r="J142" s="26" t="e">
        <f t="shared" si="12"/>
        <v>#DIV/0!</v>
      </c>
    </row>
    <row r="143" spans="1:10" ht="38.25" hidden="1">
      <c r="A143" s="53"/>
      <c r="B143" s="22" t="s">
        <v>57</v>
      </c>
      <c r="C143" s="34">
        <v>991</v>
      </c>
      <c r="D143" s="54" t="s">
        <v>27</v>
      </c>
      <c r="E143" s="54">
        <v>12</v>
      </c>
      <c r="F143" s="52" t="s">
        <v>68</v>
      </c>
      <c r="G143" s="55">
        <v>244</v>
      </c>
      <c r="H143" s="109"/>
      <c r="I143" s="102"/>
      <c r="J143" s="26" t="e">
        <f t="shared" ref="J143:J151" si="16">I143/H143*100</f>
        <v>#DIV/0!</v>
      </c>
    </row>
    <row r="144" spans="1:10" s="11" customFormat="1" ht="15.75" hidden="1">
      <c r="A144" s="56"/>
      <c r="B144" s="12" t="s">
        <v>109</v>
      </c>
      <c r="C144" s="47">
        <v>991</v>
      </c>
      <c r="D144" s="48" t="s">
        <v>27</v>
      </c>
      <c r="E144" s="48">
        <v>12</v>
      </c>
      <c r="F144" s="57"/>
      <c r="G144" s="50"/>
      <c r="H144" s="83">
        <f>H145</f>
        <v>0</v>
      </c>
      <c r="I144" s="110"/>
      <c r="J144" s="26" t="e">
        <f t="shared" si="16"/>
        <v>#DIV/0!</v>
      </c>
    </row>
    <row r="145" spans="1:10" ht="25.5" hidden="1">
      <c r="A145" s="53"/>
      <c r="B145" s="22" t="s">
        <v>16</v>
      </c>
      <c r="C145" s="34">
        <v>991</v>
      </c>
      <c r="D145" s="58" t="s">
        <v>27</v>
      </c>
      <c r="E145" s="54">
        <v>12</v>
      </c>
      <c r="F145" s="52" t="s">
        <v>17</v>
      </c>
      <c r="G145" s="55"/>
      <c r="H145" s="111">
        <f>H146</f>
        <v>0</v>
      </c>
      <c r="I145" s="102"/>
      <c r="J145" s="26" t="e">
        <f t="shared" si="16"/>
        <v>#DIV/0!</v>
      </c>
    </row>
    <row r="146" spans="1:10" ht="15.75" hidden="1">
      <c r="A146" s="53"/>
      <c r="B146" s="22" t="s">
        <v>18</v>
      </c>
      <c r="C146" s="34">
        <v>991</v>
      </c>
      <c r="D146" s="58" t="s">
        <v>27</v>
      </c>
      <c r="E146" s="54">
        <v>12</v>
      </c>
      <c r="F146" s="52" t="s">
        <v>19</v>
      </c>
      <c r="G146" s="55"/>
      <c r="H146" s="111">
        <f>H147</f>
        <v>0</v>
      </c>
      <c r="I146" s="102"/>
      <c r="J146" s="26" t="e">
        <f t="shared" si="16"/>
        <v>#DIV/0!</v>
      </c>
    </row>
    <row r="147" spans="1:10" ht="15.75" hidden="1">
      <c r="A147" s="53"/>
      <c r="B147" s="22" t="s">
        <v>33</v>
      </c>
      <c r="C147" s="34">
        <v>991</v>
      </c>
      <c r="D147" s="58" t="s">
        <v>27</v>
      </c>
      <c r="E147" s="54">
        <v>12</v>
      </c>
      <c r="F147" s="52" t="s">
        <v>68</v>
      </c>
      <c r="G147" s="55"/>
      <c r="H147" s="111">
        <f>H148</f>
        <v>0</v>
      </c>
      <c r="I147" s="102"/>
      <c r="J147" s="26" t="e">
        <f t="shared" si="16"/>
        <v>#DIV/0!</v>
      </c>
    </row>
    <row r="148" spans="1:10" ht="38.25" hidden="1">
      <c r="A148" s="53"/>
      <c r="B148" s="22" t="s">
        <v>57</v>
      </c>
      <c r="C148" s="34">
        <v>991</v>
      </c>
      <c r="D148" s="58" t="s">
        <v>27</v>
      </c>
      <c r="E148" s="54">
        <v>12</v>
      </c>
      <c r="F148" s="52" t="s">
        <v>68</v>
      </c>
      <c r="G148" s="55">
        <v>244</v>
      </c>
      <c r="H148" s="111"/>
      <c r="I148" s="102"/>
      <c r="J148" s="26" t="e">
        <f t="shared" si="16"/>
        <v>#DIV/0!</v>
      </c>
    </row>
    <row r="149" spans="1:10" ht="15.75">
      <c r="A149" s="53"/>
      <c r="B149" s="122" t="s">
        <v>174</v>
      </c>
      <c r="C149" s="128">
        <v>991</v>
      </c>
      <c r="D149" s="129" t="s">
        <v>27</v>
      </c>
      <c r="E149" s="123"/>
      <c r="F149" s="124"/>
      <c r="G149" s="125"/>
      <c r="H149" s="126">
        <f>H150</f>
        <v>16</v>
      </c>
      <c r="I149" s="127">
        <f>I150</f>
        <v>16</v>
      </c>
      <c r="J149" s="26">
        <f t="shared" si="16"/>
        <v>100</v>
      </c>
    </row>
    <row r="150" spans="1:10" ht="15.75">
      <c r="A150" s="53"/>
      <c r="B150" s="22" t="s">
        <v>109</v>
      </c>
      <c r="C150" s="34">
        <v>991</v>
      </c>
      <c r="D150" s="58" t="s">
        <v>27</v>
      </c>
      <c r="E150" s="54">
        <v>12</v>
      </c>
      <c r="F150" s="52" t="s">
        <v>21</v>
      </c>
      <c r="G150" s="55"/>
      <c r="H150" s="111">
        <f>H151</f>
        <v>16</v>
      </c>
      <c r="I150" s="91">
        <f>I151</f>
        <v>16</v>
      </c>
      <c r="J150" s="26">
        <f t="shared" si="16"/>
        <v>100</v>
      </c>
    </row>
    <row r="151" spans="1:10" ht="15.75">
      <c r="A151" s="53"/>
      <c r="B151" s="22" t="s">
        <v>54</v>
      </c>
      <c r="C151" s="34">
        <v>991</v>
      </c>
      <c r="D151" s="58" t="s">
        <v>27</v>
      </c>
      <c r="E151" s="54">
        <v>12</v>
      </c>
      <c r="F151" s="52" t="s">
        <v>21</v>
      </c>
      <c r="G151" s="55">
        <v>244</v>
      </c>
      <c r="H151" s="111">
        <v>16</v>
      </c>
      <c r="I151" s="91">
        <v>16</v>
      </c>
      <c r="J151" s="26">
        <f t="shared" si="16"/>
        <v>100</v>
      </c>
    </row>
    <row r="152" spans="1:10" s="11" customFormat="1" ht="15.75">
      <c r="A152" s="56"/>
      <c r="B152" s="12" t="s">
        <v>110</v>
      </c>
      <c r="C152" s="47">
        <v>991</v>
      </c>
      <c r="D152" s="48" t="s">
        <v>111</v>
      </c>
      <c r="E152" s="48"/>
      <c r="F152" s="57"/>
      <c r="G152" s="50"/>
      <c r="H152" s="83">
        <f>H153+H167</f>
        <v>479.70974999999999</v>
      </c>
      <c r="I152" s="83">
        <f>I153+I167</f>
        <v>382.74387999999999</v>
      </c>
      <c r="J152" s="26">
        <f t="shared" ref="J152:J199" si="17">I152/H152*100</f>
        <v>79.786554265365666</v>
      </c>
    </row>
    <row r="153" spans="1:10" s="63" customFormat="1" ht="15.75">
      <c r="A153" s="53"/>
      <c r="B153" s="59" t="s">
        <v>112</v>
      </c>
      <c r="C153" s="60">
        <v>991</v>
      </c>
      <c r="D153" s="19" t="s">
        <v>111</v>
      </c>
      <c r="E153" s="19" t="s">
        <v>15</v>
      </c>
      <c r="F153" s="61"/>
      <c r="G153" s="62"/>
      <c r="H153" s="112">
        <f>H154</f>
        <v>10.22888</v>
      </c>
      <c r="I153" s="112">
        <f>I154</f>
        <v>0.22888</v>
      </c>
      <c r="J153" s="26">
        <f t="shared" si="17"/>
        <v>2.2375861286866203</v>
      </c>
    </row>
    <row r="154" spans="1:10" s="63" customFormat="1" ht="25.5">
      <c r="A154" s="53"/>
      <c r="B154" s="25" t="s">
        <v>16</v>
      </c>
      <c r="C154" s="64" t="s">
        <v>11</v>
      </c>
      <c r="D154" s="65" t="s">
        <v>111</v>
      </c>
      <c r="E154" s="65" t="s">
        <v>15</v>
      </c>
      <c r="F154" s="37" t="s">
        <v>17</v>
      </c>
      <c r="G154" s="62"/>
      <c r="H154" s="90">
        <f>H155</f>
        <v>10.22888</v>
      </c>
      <c r="I154" s="90">
        <f>I155</f>
        <v>0.22888</v>
      </c>
      <c r="J154" s="26">
        <f t="shared" si="17"/>
        <v>2.2375861286866203</v>
      </c>
    </row>
    <row r="155" spans="1:10" s="63" customFormat="1" ht="15.75">
      <c r="A155" s="53"/>
      <c r="B155" s="25" t="s">
        <v>18</v>
      </c>
      <c r="C155" s="64" t="s">
        <v>11</v>
      </c>
      <c r="D155" s="65" t="s">
        <v>111</v>
      </c>
      <c r="E155" s="65" t="s">
        <v>15</v>
      </c>
      <c r="F155" s="37" t="s">
        <v>19</v>
      </c>
      <c r="G155" s="62"/>
      <c r="H155" s="90">
        <f>H156+H158+H161+H163+H165</f>
        <v>10.22888</v>
      </c>
      <c r="I155" s="90">
        <f>I156+I158+I161+I163+I165</f>
        <v>0.22888</v>
      </c>
      <c r="J155" s="26">
        <f t="shared" si="17"/>
        <v>2.2375861286866203</v>
      </c>
    </row>
    <row r="156" spans="1:10" s="63" customFormat="1" ht="51" hidden="1">
      <c r="A156" s="53"/>
      <c r="B156" s="66" t="s">
        <v>85</v>
      </c>
      <c r="C156" s="37" t="s">
        <v>11</v>
      </c>
      <c r="D156" s="65" t="s">
        <v>111</v>
      </c>
      <c r="E156" s="65" t="s">
        <v>15</v>
      </c>
      <c r="F156" s="37" t="s">
        <v>56</v>
      </c>
      <c r="G156" s="38"/>
      <c r="H156" s="113">
        <f>H157</f>
        <v>0</v>
      </c>
      <c r="I156" s="114"/>
      <c r="J156" s="26" t="e">
        <f t="shared" si="17"/>
        <v>#DIV/0!</v>
      </c>
    </row>
    <row r="157" spans="1:10" s="63" customFormat="1" ht="38.25" hidden="1">
      <c r="A157" s="53"/>
      <c r="B157" s="25" t="s">
        <v>57</v>
      </c>
      <c r="C157" s="37" t="s">
        <v>11</v>
      </c>
      <c r="D157" s="65" t="s">
        <v>111</v>
      </c>
      <c r="E157" s="65" t="s">
        <v>15</v>
      </c>
      <c r="F157" s="37" t="s">
        <v>56</v>
      </c>
      <c r="G157" s="38" t="s">
        <v>35</v>
      </c>
      <c r="H157" s="113"/>
      <c r="I157" s="114"/>
      <c r="J157" s="26" t="e">
        <f t="shared" si="17"/>
        <v>#DIV/0!</v>
      </c>
    </row>
    <row r="158" spans="1:10" s="63" customFormat="1" ht="15.75" hidden="1">
      <c r="A158" s="53"/>
      <c r="B158" s="25" t="s">
        <v>33</v>
      </c>
      <c r="C158" s="37" t="s">
        <v>11</v>
      </c>
      <c r="D158" s="65" t="s">
        <v>111</v>
      </c>
      <c r="E158" s="65" t="s">
        <v>15</v>
      </c>
      <c r="F158" s="37" t="s">
        <v>68</v>
      </c>
      <c r="G158" s="38"/>
      <c r="H158" s="113">
        <f>H160</f>
        <v>0</v>
      </c>
      <c r="I158" s="114"/>
      <c r="J158" s="26" t="e">
        <f t="shared" si="17"/>
        <v>#DIV/0!</v>
      </c>
    </row>
    <row r="159" spans="1:10" s="63" customFormat="1" ht="38.25" hidden="1">
      <c r="A159" s="53"/>
      <c r="B159" s="25" t="s">
        <v>113</v>
      </c>
      <c r="C159" s="37" t="s">
        <v>11</v>
      </c>
      <c r="D159" s="65" t="s">
        <v>111</v>
      </c>
      <c r="E159" s="65" t="s">
        <v>15</v>
      </c>
      <c r="F159" s="37" t="s">
        <v>68</v>
      </c>
      <c r="G159" s="38" t="s">
        <v>35</v>
      </c>
      <c r="H159" s="113"/>
      <c r="I159" s="114"/>
      <c r="J159" s="26" t="e">
        <f t="shared" si="17"/>
        <v>#DIV/0!</v>
      </c>
    </row>
    <row r="160" spans="1:10" s="63" customFormat="1" ht="15.75" hidden="1">
      <c r="A160" s="53"/>
      <c r="B160" s="25" t="s">
        <v>34</v>
      </c>
      <c r="C160" s="37" t="s">
        <v>11</v>
      </c>
      <c r="D160" s="65" t="s">
        <v>111</v>
      </c>
      <c r="E160" s="65" t="s">
        <v>15</v>
      </c>
      <c r="F160" s="37" t="s">
        <v>68</v>
      </c>
      <c r="G160" s="38" t="s">
        <v>35</v>
      </c>
      <c r="H160" s="113"/>
      <c r="I160" s="114"/>
      <c r="J160" s="26" t="e">
        <f t="shared" si="17"/>
        <v>#DIV/0!</v>
      </c>
    </row>
    <row r="161" spans="1:10" s="63" customFormat="1" ht="25.5" hidden="1">
      <c r="A161" s="53"/>
      <c r="B161" s="67" t="s">
        <v>114</v>
      </c>
      <c r="C161" s="68">
        <v>991</v>
      </c>
      <c r="D161" s="23" t="s">
        <v>111</v>
      </c>
      <c r="E161" s="23" t="s">
        <v>15</v>
      </c>
      <c r="F161" s="61" t="s">
        <v>168</v>
      </c>
      <c r="G161" s="62"/>
      <c r="H161" s="90">
        <f>H162</f>
        <v>0</v>
      </c>
      <c r="I161" s="90">
        <f>I162</f>
        <v>0</v>
      </c>
      <c r="J161" s="26" t="e">
        <f t="shared" si="17"/>
        <v>#DIV/0!</v>
      </c>
    </row>
    <row r="162" spans="1:10" s="63" customFormat="1" ht="15.75" hidden="1">
      <c r="A162" s="53"/>
      <c r="B162" s="22" t="s">
        <v>54</v>
      </c>
      <c r="C162" s="68">
        <v>991</v>
      </c>
      <c r="D162" s="23" t="s">
        <v>111</v>
      </c>
      <c r="E162" s="23" t="s">
        <v>15</v>
      </c>
      <c r="F162" s="61" t="s">
        <v>168</v>
      </c>
      <c r="G162" s="62">
        <v>244</v>
      </c>
      <c r="H162" s="90">
        <v>0</v>
      </c>
      <c r="I162" s="114">
        <v>0</v>
      </c>
      <c r="J162" s="26" t="e">
        <f t="shared" si="17"/>
        <v>#DIV/0!</v>
      </c>
    </row>
    <row r="163" spans="1:10" s="63" customFormat="1" ht="15.75">
      <c r="A163" s="53"/>
      <c r="B163" s="22" t="s">
        <v>33</v>
      </c>
      <c r="C163" s="68">
        <v>991</v>
      </c>
      <c r="D163" s="23" t="s">
        <v>111</v>
      </c>
      <c r="E163" s="23" t="s">
        <v>15</v>
      </c>
      <c r="F163" s="61" t="s">
        <v>68</v>
      </c>
      <c r="G163" s="62"/>
      <c r="H163" s="90">
        <f>H164</f>
        <v>0.22888</v>
      </c>
      <c r="I163" s="90">
        <f>I164</f>
        <v>0.22888</v>
      </c>
      <c r="J163" s="26">
        <f t="shared" si="17"/>
        <v>100</v>
      </c>
    </row>
    <row r="164" spans="1:10" s="63" customFormat="1" ht="15.75">
      <c r="A164" s="53"/>
      <c r="B164" s="22" t="s">
        <v>166</v>
      </c>
      <c r="C164" s="68">
        <v>991</v>
      </c>
      <c r="D164" s="23" t="s">
        <v>111</v>
      </c>
      <c r="E164" s="23" t="s">
        <v>15</v>
      </c>
      <c r="F164" s="61" t="s">
        <v>68</v>
      </c>
      <c r="G164" s="62">
        <v>247</v>
      </c>
      <c r="H164" s="90">
        <v>0.22888</v>
      </c>
      <c r="I164" s="114">
        <v>0.22888</v>
      </c>
      <c r="J164" s="26">
        <f t="shared" si="17"/>
        <v>100</v>
      </c>
    </row>
    <row r="165" spans="1:10" s="63" customFormat="1" ht="51">
      <c r="A165" s="53"/>
      <c r="B165" s="22" t="s">
        <v>69</v>
      </c>
      <c r="C165" s="68">
        <v>991</v>
      </c>
      <c r="D165" s="23" t="s">
        <v>111</v>
      </c>
      <c r="E165" s="23" t="s">
        <v>15</v>
      </c>
      <c r="F165" s="20" t="s">
        <v>56</v>
      </c>
      <c r="G165" s="21"/>
      <c r="H165" s="82">
        <f>H166</f>
        <v>10</v>
      </c>
      <c r="I165" s="82">
        <f>I166</f>
        <v>0</v>
      </c>
      <c r="J165" s="26">
        <f t="shared" si="17"/>
        <v>0</v>
      </c>
    </row>
    <row r="166" spans="1:10" s="63" customFormat="1" ht="15.75">
      <c r="A166" s="53"/>
      <c r="B166" s="22" t="s">
        <v>54</v>
      </c>
      <c r="C166" s="68">
        <v>991</v>
      </c>
      <c r="D166" s="23" t="s">
        <v>111</v>
      </c>
      <c r="E166" s="23" t="s">
        <v>15</v>
      </c>
      <c r="F166" s="20" t="s">
        <v>56</v>
      </c>
      <c r="G166" s="21" t="s">
        <v>35</v>
      </c>
      <c r="H166" s="82">
        <v>10</v>
      </c>
      <c r="I166" s="114">
        <v>0</v>
      </c>
      <c r="J166" s="26">
        <f t="shared" si="17"/>
        <v>0</v>
      </c>
    </row>
    <row r="167" spans="1:10" ht="15.75">
      <c r="A167" s="53"/>
      <c r="B167" s="17" t="s">
        <v>115</v>
      </c>
      <c r="C167" s="34">
        <v>991</v>
      </c>
      <c r="D167" s="23" t="s">
        <v>111</v>
      </c>
      <c r="E167" s="23" t="s">
        <v>92</v>
      </c>
      <c r="F167" s="20"/>
      <c r="G167" s="21"/>
      <c r="H167" s="80">
        <f>H170</f>
        <v>469.48086999999998</v>
      </c>
      <c r="I167" s="80">
        <f>I170</f>
        <v>382.51499999999999</v>
      </c>
      <c r="J167" s="26">
        <f t="shared" si="17"/>
        <v>81.476163235362492</v>
      </c>
    </row>
    <row r="168" spans="1:10" ht="29.25" hidden="1" customHeight="1">
      <c r="A168" s="53"/>
      <c r="B168" s="22" t="s">
        <v>116</v>
      </c>
      <c r="C168" s="34">
        <v>988</v>
      </c>
      <c r="D168" s="23" t="s">
        <v>111</v>
      </c>
      <c r="E168" s="23" t="s">
        <v>92</v>
      </c>
      <c r="F168" s="61" t="s">
        <v>117</v>
      </c>
      <c r="G168" s="21"/>
      <c r="H168" s="82">
        <f>H169</f>
        <v>0</v>
      </c>
      <c r="I168" s="102"/>
      <c r="J168" s="26" t="e">
        <f t="shared" si="17"/>
        <v>#DIV/0!</v>
      </c>
    </row>
    <row r="169" spans="1:10" ht="34.5" hidden="1" customHeight="1">
      <c r="A169" s="53"/>
      <c r="B169" s="22" t="s">
        <v>113</v>
      </c>
      <c r="C169" s="34">
        <v>989</v>
      </c>
      <c r="D169" s="23" t="s">
        <v>111</v>
      </c>
      <c r="E169" s="23" t="s">
        <v>92</v>
      </c>
      <c r="F169" s="61" t="s">
        <v>117</v>
      </c>
      <c r="G169" s="21" t="s">
        <v>35</v>
      </c>
      <c r="H169" s="82">
        <v>0</v>
      </c>
      <c r="I169" s="102"/>
      <c r="J169" s="26" t="e">
        <f t="shared" si="17"/>
        <v>#DIV/0!</v>
      </c>
    </row>
    <row r="170" spans="1:10" ht="34.5" customHeight="1">
      <c r="A170" s="53"/>
      <c r="B170" s="22" t="s">
        <v>16</v>
      </c>
      <c r="C170" s="18" t="s">
        <v>11</v>
      </c>
      <c r="D170" s="23" t="s">
        <v>111</v>
      </c>
      <c r="E170" s="23" t="s">
        <v>92</v>
      </c>
      <c r="F170" s="20" t="s">
        <v>17</v>
      </c>
      <c r="G170" s="21"/>
      <c r="H170" s="82">
        <f>H171</f>
        <v>469.48086999999998</v>
      </c>
      <c r="I170" s="82">
        <f>I171</f>
        <v>382.51499999999999</v>
      </c>
      <c r="J170" s="26">
        <f t="shared" si="17"/>
        <v>81.476163235362492</v>
      </c>
    </row>
    <row r="171" spans="1:10" ht="18" customHeight="1">
      <c r="A171" s="53"/>
      <c r="B171" s="22" t="s">
        <v>18</v>
      </c>
      <c r="C171" s="18" t="s">
        <v>11</v>
      </c>
      <c r="D171" s="23" t="s">
        <v>111</v>
      </c>
      <c r="E171" s="23" t="s">
        <v>92</v>
      </c>
      <c r="F171" s="20" t="s">
        <v>19</v>
      </c>
      <c r="G171" s="21"/>
      <c r="H171" s="82">
        <f>H176+H178+H186+H188+H190</f>
        <v>469.48086999999998</v>
      </c>
      <c r="I171" s="82">
        <f>I176+I178+I186+I188+I190</f>
        <v>382.51499999999999</v>
      </c>
      <c r="J171" s="26">
        <f t="shared" si="17"/>
        <v>81.476163235362492</v>
      </c>
    </row>
    <row r="172" spans="1:10" ht="52.5" hidden="1" customHeight="1">
      <c r="A172" s="53"/>
      <c r="B172" s="36" t="s">
        <v>85</v>
      </c>
      <c r="C172" s="37" t="s">
        <v>11</v>
      </c>
      <c r="D172" s="23" t="s">
        <v>111</v>
      </c>
      <c r="E172" s="23" t="s">
        <v>92</v>
      </c>
      <c r="F172" s="37" t="s">
        <v>56</v>
      </c>
      <c r="G172" s="38"/>
      <c r="H172" s="82">
        <f>H173</f>
        <v>0</v>
      </c>
      <c r="I172" s="102"/>
      <c r="J172" s="26" t="e">
        <f t="shared" si="17"/>
        <v>#DIV/0!</v>
      </c>
    </row>
    <row r="173" spans="1:10" ht="18" hidden="1" customHeight="1">
      <c r="A173" s="53"/>
      <c r="B173" s="22" t="s">
        <v>57</v>
      </c>
      <c r="C173" s="37" t="s">
        <v>11</v>
      </c>
      <c r="D173" s="23" t="s">
        <v>111</v>
      </c>
      <c r="E173" s="23" t="s">
        <v>92</v>
      </c>
      <c r="F173" s="37" t="s">
        <v>56</v>
      </c>
      <c r="G173" s="38" t="s">
        <v>35</v>
      </c>
      <c r="H173" s="82"/>
      <c r="I173" s="102"/>
      <c r="J173" s="26" t="e">
        <f t="shared" si="17"/>
        <v>#DIV/0!</v>
      </c>
    </row>
    <row r="174" spans="1:10" ht="53.25" hidden="1" customHeight="1">
      <c r="A174" s="53"/>
      <c r="B174" s="22" t="s">
        <v>55</v>
      </c>
      <c r="C174" s="37" t="s">
        <v>11</v>
      </c>
      <c r="D174" s="23" t="s">
        <v>111</v>
      </c>
      <c r="E174" s="23" t="s">
        <v>92</v>
      </c>
      <c r="F174" s="37" t="s">
        <v>56</v>
      </c>
      <c r="G174" s="38"/>
      <c r="H174" s="82">
        <f>H175</f>
        <v>0</v>
      </c>
      <c r="I174" s="102"/>
      <c r="J174" s="26" t="e">
        <f t="shared" si="17"/>
        <v>#DIV/0!</v>
      </c>
    </row>
    <row r="175" spans="1:10" ht="18" hidden="1" customHeight="1">
      <c r="A175" s="53"/>
      <c r="B175" s="22" t="s">
        <v>57</v>
      </c>
      <c r="C175" s="37" t="s">
        <v>11</v>
      </c>
      <c r="D175" s="23" t="s">
        <v>111</v>
      </c>
      <c r="E175" s="23" t="s">
        <v>92</v>
      </c>
      <c r="F175" s="37" t="s">
        <v>56</v>
      </c>
      <c r="G175" s="38" t="s">
        <v>35</v>
      </c>
      <c r="H175" s="82"/>
      <c r="I175" s="102"/>
      <c r="J175" s="26" t="e">
        <f t="shared" si="17"/>
        <v>#DIV/0!</v>
      </c>
    </row>
    <row r="176" spans="1:10" ht="18" customHeight="1">
      <c r="A176" s="53"/>
      <c r="B176" s="22" t="s">
        <v>20</v>
      </c>
      <c r="C176" s="18" t="s">
        <v>11</v>
      </c>
      <c r="D176" s="23" t="s">
        <v>111</v>
      </c>
      <c r="E176" s="23" t="s">
        <v>92</v>
      </c>
      <c r="F176" s="20" t="s">
        <v>21</v>
      </c>
      <c r="G176" s="38"/>
      <c r="H176" s="82">
        <f>H177</f>
        <v>74.280869999999993</v>
      </c>
      <c r="I176" s="91">
        <f>I177</f>
        <v>26.25</v>
      </c>
      <c r="J176" s="26">
        <f>I176/H176*100</f>
        <v>35.338842961855462</v>
      </c>
    </row>
    <row r="177" spans="1:11" ht="18" customHeight="1">
      <c r="A177" s="53"/>
      <c r="B177" s="22" t="s">
        <v>54</v>
      </c>
      <c r="C177" s="18" t="s">
        <v>11</v>
      </c>
      <c r="D177" s="23" t="s">
        <v>111</v>
      </c>
      <c r="E177" s="23" t="s">
        <v>92</v>
      </c>
      <c r="F177" s="20" t="s">
        <v>21</v>
      </c>
      <c r="G177" s="38" t="s">
        <v>35</v>
      </c>
      <c r="H177" s="82">
        <v>74.280869999999993</v>
      </c>
      <c r="I177" s="91">
        <v>26.25</v>
      </c>
      <c r="J177" s="26">
        <f>I177/H177*100</f>
        <v>35.338842961855462</v>
      </c>
    </row>
    <row r="178" spans="1:11" ht="39.75" customHeight="1">
      <c r="A178" s="53"/>
      <c r="B178" s="32" t="s">
        <v>118</v>
      </c>
      <c r="C178" s="34">
        <v>991</v>
      </c>
      <c r="D178" s="23" t="s">
        <v>111</v>
      </c>
      <c r="E178" s="23" t="s">
        <v>92</v>
      </c>
      <c r="F178" s="61" t="s">
        <v>119</v>
      </c>
      <c r="G178" s="21"/>
      <c r="H178" s="82">
        <f>H179</f>
        <v>0.2</v>
      </c>
      <c r="I178" s="82">
        <f>I179</f>
        <v>0</v>
      </c>
      <c r="J178" s="26">
        <f t="shared" si="17"/>
        <v>0</v>
      </c>
    </row>
    <row r="179" spans="1:11" ht="15.75">
      <c r="A179" s="53"/>
      <c r="B179" s="22" t="s">
        <v>63</v>
      </c>
      <c r="C179" s="34">
        <v>991</v>
      </c>
      <c r="D179" s="23" t="s">
        <v>111</v>
      </c>
      <c r="E179" s="23" t="s">
        <v>92</v>
      </c>
      <c r="F179" s="61" t="s">
        <v>119</v>
      </c>
      <c r="G179" s="21" t="s">
        <v>64</v>
      </c>
      <c r="H179" s="82">
        <v>0.2</v>
      </c>
      <c r="I179" s="102">
        <v>0</v>
      </c>
      <c r="J179" s="26">
        <f t="shared" si="17"/>
        <v>0</v>
      </c>
      <c r="K179" s="1" t="s">
        <v>95</v>
      </c>
    </row>
    <row r="180" spans="1:11" ht="25.5" hidden="1">
      <c r="A180" s="53"/>
      <c r="B180" s="22" t="s">
        <v>120</v>
      </c>
      <c r="C180" s="34">
        <v>991</v>
      </c>
      <c r="D180" s="23" t="s">
        <v>111</v>
      </c>
      <c r="E180" s="23" t="s">
        <v>92</v>
      </c>
      <c r="F180" s="61" t="s">
        <v>121</v>
      </c>
      <c r="G180" s="21"/>
      <c r="H180" s="82">
        <f>H181</f>
        <v>0</v>
      </c>
      <c r="I180" s="102"/>
      <c r="J180" s="26" t="e">
        <f t="shared" si="17"/>
        <v>#DIV/0!</v>
      </c>
    </row>
    <row r="181" spans="1:11" ht="38.25" hidden="1">
      <c r="A181" s="53"/>
      <c r="B181" s="22" t="s">
        <v>113</v>
      </c>
      <c r="C181" s="34">
        <v>991</v>
      </c>
      <c r="D181" s="23" t="s">
        <v>111</v>
      </c>
      <c r="E181" s="23" t="s">
        <v>92</v>
      </c>
      <c r="F181" s="61" t="s">
        <v>121</v>
      </c>
      <c r="G181" s="21" t="s">
        <v>35</v>
      </c>
      <c r="H181" s="82">
        <v>0</v>
      </c>
      <c r="I181" s="102"/>
      <c r="J181" s="26" t="e">
        <f t="shared" si="17"/>
        <v>#DIV/0!</v>
      </c>
    </row>
    <row r="182" spans="1:11" s="70" customFormat="1" ht="51" hidden="1">
      <c r="A182" s="69"/>
      <c r="B182" s="22" t="s">
        <v>122</v>
      </c>
      <c r="C182" s="34">
        <v>991</v>
      </c>
      <c r="D182" s="23" t="s">
        <v>111</v>
      </c>
      <c r="E182" s="23" t="s">
        <v>92</v>
      </c>
      <c r="F182" s="61" t="s">
        <v>123</v>
      </c>
      <c r="G182" s="21"/>
      <c r="H182" s="82">
        <f>H183</f>
        <v>0</v>
      </c>
      <c r="I182" s="115"/>
      <c r="J182" s="26" t="e">
        <f t="shared" si="17"/>
        <v>#DIV/0!</v>
      </c>
    </row>
    <row r="183" spans="1:11" s="70" customFormat="1" ht="38.25" hidden="1">
      <c r="A183" s="69"/>
      <c r="B183" s="22" t="s">
        <v>57</v>
      </c>
      <c r="C183" s="34">
        <v>991</v>
      </c>
      <c r="D183" s="23" t="s">
        <v>111</v>
      </c>
      <c r="E183" s="23" t="s">
        <v>92</v>
      </c>
      <c r="F183" s="61" t="s">
        <v>123</v>
      </c>
      <c r="G183" s="21" t="s">
        <v>35</v>
      </c>
      <c r="H183" s="82"/>
      <c r="I183" s="115"/>
      <c r="J183" s="26" t="e">
        <f t="shared" si="17"/>
        <v>#DIV/0!</v>
      </c>
    </row>
    <row r="184" spans="1:11" ht="38.25" hidden="1">
      <c r="A184" s="53"/>
      <c r="B184" s="22" t="s">
        <v>124</v>
      </c>
      <c r="C184" s="34">
        <v>991</v>
      </c>
      <c r="D184" s="23" t="s">
        <v>111</v>
      </c>
      <c r="E184" s="23" t="s">
        <v>92</v>
      </c>
      <c r="F184" s="20" t="s">
        <v>125</v>
      </c>
      <c r="G184" s="21"/>
      <c r="H184" s="103">
        <f>H185</f>
        <v>0</v>
      </c>
      <c r="I184" s="102"/>
      <c r="J184" s="26" t="e">
        <f t="shared" si="17"/>
        <v>#DIV/0!</v>
      </c>
    </row>
    <row r="185" spans="1:11" ht="15.75" hidden="1">
      <c r="A185" s="53"/>
      <c r="B185" s="22" t="s">
        <v>63</v>
      </c>
      <c r="C185" s="34">
        <v>991</v>
      </c>
      <c r="D185" s="23" t="s">
        <v>111</v>
      </c>
      <c r="E185" s="23" t="s">
        <v>92</v>
      </c>
      <c r="F185" s="20" t="s">
        <v>125</v>
      </c>
      <c r="G185" s="21" t="s">
        <v>64</v>
      </c>
      <c r="H185" s="82"/>
      <c r="I185" s="102"/>
      <c r="J185" s="26" t="e">
        <f t="shared" si="17"/>
        <v>#DIV/0!</v>
      </c>
    </row>
    <row r="186" spans="1:11" ht="15.75" hidden="1">
      <c r="A186" s="53"/>
      <c r="B186" s="22" t="s">
        <v>33</v>
      </c>
      <c r="C186" s="34">
        <v>991</v>
      </c>
      <c r="D186" s="23" t="s">
        <v>111</v>
      </c>
      <c r="E186" s="23" t="s">
        <v>92</v>
      </c>
      <c r="F186" s="20" t="s">
        <v>68</v>
      </c>
      <c r="G186" s="21"/>
      <c r="H186" s="82">
        <f>H187</f>
        <v>0</v>
      </c>
      <c r="I186" s="82">
        <f>I187</f>
        <v>0</v>
      </c>
      <c r="J186" s="26" t="e">
        <f t="shared" si="17"/>
        <v>#DIV/0!</v>
      </c>
    </row>
    <row r="187" spans="1:11" ht="15.75" hidden="1">
      <c r="A187" s="53"/>
      <c r="B187" s="22" t="s">
        <v>54</v>
      </c>
      <c r="C187" s="34">
        <v>991</v>
      </c>
      <c r="D187" s="23" t="s">
        <v>111</v>
      </c>
      <c r="E187" s="23" t="s">
        <v>92</v>
      </c>
      <c r="F187" s="20" t="s">
        <v>68</v>
      </c>
      <c r="G187" s="21" t="s">
        <v>35</v>
      </c>
      <c r="H187" s="82">
        <v>0</v>
      </c>
      <c r="I187" s="102">
        <v>0</v>
      </c>
      <c r="J187" s="26" t="e">
        <f t="shared" si="17"/>
        <v>#DIV/0!</v>
      </c>
    </row>
    <row r="188" spans="1:11" ht="51">
      <c r="A188" s="53"/>
      <c r="B188" s="22" t="s">
        <v>69</v>
      </c>
      <c r="C188" s="34">
        <v>991</v>
      </c>
      <c r="D188" s="23" t="s">
        <v>111</v>
      </c>
      <c r="E188" s="23" t="s">
        <v>92</v>
      </c>
      <c r="F188" s="20" t="s">
        <v>56</v>
      </c>
      <c r="G188" s="21"/>
      <c r="H188" s="82">
        <f>H189</f>
        <v>375</v>
      </c>
      <c r="I188" s="82">
        <f>I189</f>
        <v>336.26499999999999</v>
      </c>
      <c r="J188" s="26">
        <f t="shared" si="17"/>
        <v>89.670666666666662</v>
      </c>
    </row>
    <row r="189" spans="1:11" ht="15.75">
      <c r="A189" s="53"/>
      <c r="B189" s="22" t="s">
        <v>54</v>
      </c>
      <c r="C189" s="34">
        <v>991</v>
      </c>
      <c r="D189" s="23" t="s">
        <v>111</v>
      </c>
      <c r="E189" s="23" t="s">
        <v>92</v>
      </c>
      <c r="F189" s="20" t="s">
        <v>56</v>
      </c>
      <c r="G189" s="21" t="s">
        <v>35</v>
      </c>
      <c r="H189" s="82">
        <v>375</v>
      </c>
      <c r="I189" s="102">
        <v>336.26499999999999</v>
      </c>
      <c r="J189" s="26">
        <f t="shared" si="17"/>
        <v>89.670666666666662</v>
      </c>
    </row>
    <row r="190" spans="1:11" ht="75.75" customHeight="1">
      <c r="A190" s="53"/>
      <c r="B190" s="71" t="s">
        <v>126</v>
      </c>
      <c r="C190" s="34">
        <v>991</v>
      </c>
      <c r="D190" s="23" t="s">
        <v>111</v>
      </c>
      <c r="E190" s="23" t="s">
        <v>92</v>
      </c>
      <c r="F190" s="20" t="s">
        <v>127</v>
      </c>
      <c r="G190" s="21"/>
      <c r="H190" s="82">
        <f>H191</f>
        <v>20</v>
      </c>
      <c r="I190" s="82">
        <f>I191</f>
        <v>20</v>
      </c>
      <c r="J190" s="26">
        <f t="shared" si="17"/>
        <v>100</v>
      </c>
    </row>
    <row r="191" spans="1:11" ht="15.75">
      <c r="A191" s="53"/>
      <c r="B191" s="22" t="s">
        <v>54</v>
      </c>
      <c r="C191" s="34">
        <v>991</v>
      </c>
      <c r="D191" s="23" t="s">
        <v>111</v>
      </c>
      <c r="E191" s="23" t="s">
        <v>92</v>
      </c>
      <c r="F191" s="20" t="s">
        <v>127</v>
      </c>
      <c r="G191" s="21" t="s">
        <v>35</v>
      </c>
      <c r="H191" s="82">
        <v>20</v>
      </c>
      <c r="I191" s="102">
        <v>20</v>
      </c>
      <c r="J191" s="26">
        <f t="shared" si="17"/>
        <v>100</v>
      </c>
    </row>
    <row r="192" spans="1:11" ht="14.25">
      <c r="A192" s="53"/>
      <c r="B192" s="117" t="s">
        <v>175</v>
      </c>
      <c r="C192" s="118">
        <v>991</v>
      </c>
      <c r="D192" s="119" t="s">
        <v>170</v>
      </c>
      <c r="E192" s="119"/>
      <c r="F192" s="119"/>
      <c r="G192" s="119"/>
      <c r="H192" s="120">
        <f>H193</f>
        <v>3.5</v>
      </c>
      <c r="I192" s="121">
        <f>I193</f>
        <v>3.5</v>
      </c>
      <c r="J192" s="26">
        <f t="shared" si="17"/>
        <v>100</v>
      </c>
    </row>
    <row r="193" spans="1:10" ht="25.5">
      <c r="A193" s="53"/>
      <c r="B193" s="22" t="s">
        <v>176</v>
      </c>
      <c r="C193" s="34">
        <v>991</v>
      </c>
      <c r="D193" s="23" t="s">
        <v>170</v>
      </c>
      <c r="E193" s="23" t="s">
        <v>111</v>
      </c>
      <c r="F193" s="20" t="s">
        <v>177</v>
      </c>
      <c r="G193" s="21"/>
      <c r="H193" s="82">
        <f>H194</f>
        <v>3.5</v>
      </c>
      <c r="I193" s="91">
        <f>I194</f>
        <v>3.5</v>
      </c>
      <c r="J193" s="26">
        <f t="shared" si="17"/>
        <v>100</v>
      </c>
    </row>
    <row r="194" spans="1:10" ht="15.75">
      <c r="A194" s="53"/>
      <c r="B194" s="22" t="s">
        <v>54</v>
      </c>
      <c r="C194" s="34">
        <v>991</v>
      </c>
      <c r="D194" s="23" t="s">
        <v>170</v>
      </c>
      <c r="E194" s="23" t="s">
        <v>111</v>
      </c>
      <c r="F194" s="20" t="s">
        <v>177</v>
      </c>
      <c r="G194" s="21" t="s">
        <v>35</v>
      </c>
      <c r="H194" s="82">
        <v>3.5</v>
      </c>
      <c r="I194" s="91">
        <v>3.5</v>
      </c>
      <c r="J194" s="26">
        <f t="shared" si="17"/>
        <v>100</v>
      </c>
    </row>
    <row r="195" spans="1:10" s="11" customFormat="1" ht="15.75">
      <c r="A195" s="56"/>
      <c r="B195" s="12" t="s">
        <v>128</v>
      </c>
      <c r="C195" s="72">
        <v>991</v>
      </c>
      <c r="D195" s="73" t="s">
        <v>129</v>
      </c>
      <c r="E195" s="48"/>
      <c r="F195" s="57"/>
      <c r="G195" s="50"/>
      <c r="H195" s="84">
        <f>H196+H239</f>
        <v>2492.0785299999998</v>
      </c>
      <c r="I195" s="84">
        <f>I196+I239</f>
        <v>1787.7021800000002</v>
      </c>
      <c r="J195" s="26">
        <f t="shared" si="17"/>
        <v>71.735387086698282</v>
      </c>
    </row>
    <row r="196" spans="1:10" ht="15.75">
      <c r="A196" s="53"/>
      <c r="B196" s="17" t="s">
        <v>130</v>
      </c>
      <c r="C196" s="34">
        <v>991</v>
      </c>
      <c r="D196" s="23" t="s">
        <v>129</v>
      </c>
      <c r="E196" s="23" t="s">
        <v>13</v>
      </c>
      <c r="F196" s="20"/>
      <c r="G196" s="21"/>
      <c r="H196" s="80">
        <f>H197</f>
        <v>1654.654</v>
      </c>
      <c r="I196" s="80">
        <f>I197</f>
        <v>1247.4883200000002</v>
      </c>
      <c r="J196" s="26">
        <f t="shared" si="17"/>
        <v>75.392699621794051</v>
      </c>
    </row>
    <row r="197" spans="1:10" ht="25.5">
      <c r="A197" s="53"/>
      <c r="B197" s="22" t="s">
        <v>16</v>
      </c>
      <c r="C197" s="18" t="s">
        <v>11</v>
      </c>
      <c r="D197" s="23" t="s">
        <v>129</v>
      </c>
      <c r="E197" s="23" t="s">
        <v>13</v>
      </c>
      <c r="F197" s="20" t="s">
        <v>17</v>
      </c>
      <c r="G197" s="21"/>
      <c r="H197" s="82">
        <f>H198</f>
        <v>1654.654</v>
      </c>
      <c r="I197" s="82">
        <f>I198</f>
        <v>1247.4883200000002</v>
      </c>
      <c r="J197" s="26">
        <f t="shared" si="17"/>
        <v>75.392699621794051</v>
      </c>
    </row>
    <row r="198" spans="1:10" ht="15.75">
      <c r="A198" s="53"/>
      <c r="B198" s="22" t="s">
        <v>18</v>
      </c>
      <c r="C198" s="18" t="s">
        <v>11</v>
      </c>
      <c r="D198" s="23" t="s">
        <v>129</v>
      </c>
      <c r="E198" s="23" t="s">
        <v>13</v>
      </c>
      <c r="F198" s="20" t="s">
        <v>19</v>
      </c>
      <c r="G198" s="21"/>
      <c r="H198" s="82">
        <f>H204+H210+H212+H214+H221+H216+H237</f>
        <v>1654.654</v>
      </c>
      <c r="I198" s="82">
        <f>I204+I210+I212+I214+I221+I216+I237</f>
        <v>1247.4883200000002</v>
      </c>
      <c r="J198" s="26">
        <f t="shared" si="17"/>
        <v>75.392699621794051</v>
      </c>
    </row>
    <row r="199" spans="1:10" ht="76.5" hidden="1" customHeight="1">
      <c r="A199" s="53"/>
      <c r="B199" s="22" t="s">
        <v>131</v>
      </c>
      <c r="C199" s="18" t="s">
        <v>11</v>
      </c>
      <c r="D199" s="23" t="s">
        <v>129</v>
      </c>
      <c r="E199" s="23" t="s">
        <v>13</v>
      </c>
      <c r="F199" s="20" t="s">
        <v>132</v>
      </c>
      <c r="G199" s="21"/>
      <c r="H199" s="82">
        <f>H200</f>
        <v>0</v>
      </c>
      <c r="I199" s="102"/>
      <c r="J199" s="26" t="e">
        <f t="shared" si="17"/>
        <v>#DIV/0!</v>
      </c>
    </row>
    <row r="200" spans="1:10" ht="38.25" hidden="1">
      <c r="A200" s="53"/>
      <c r="B200" s="22" t="s">
        <v>133</v>
      </c>
      <c r="C200" s="18" t="s">
        <v>11</v>
      </c>
      <c r="D200" s="23" t="s">
        <v>129</v>
      </c>
      <c r="E200" s="23" t="s">
        <v>13</v>
      </c>
      <c r="F200" s="20" t="s">
        <v>132</v>
      </c>
      <c r="G200" s="21" t="s">
        <v>134</v>
      </c>
      <c r="H200" s="82"/>
      <c r="I200" s="102"/>
      <c r="J200" s="26" t="e">
        <f t="shared" ref="J200:J254" si="18">I200/H200*100</f>
        <v>#DIV/0!</v>
      </c>
    </row>
    <row r="201" spans="1:10" ht="15.75" hidden="1">
      <c r="A201" s="53"/>
      <c r="B201" s="22" t="s">
        <v>20</v>
      </c>
      <c r="C201" s="18" t="s">
        <v>11</v>
      </c>
      <c r="D201" s="23" t="s">
        <v>129</v>
      </c>
      <c r="E201" s="23" t="s">
        <v>13</v>
      </c>
      <c r="F201" s="20" t="s">
        <v>21</v>
      </c>
      <c r="G201" s="20"/>
      <c r="H201" s="85"/>
      <c r="I201" s="102"/>
      <c r="J201" s="26" t="e">
        <f t="shared" si="18"/>
        <v>#DIV/0!</v>
      </c>
    </row>
    <row r="202" spans="1:10" ht="25.5" hidden="1">
      <c r="A202" s="53"/>
      <c r="B202" s="22" t="s">
        <v>81</v>
      </c>
      <c r="C202" s="18" t="s">
        <v>11</v>
      </c>
      <c r="D202" s="23" t="s">
        <v>129</v>
      </c>
      <c r="E202" s="23" t="s">
        <v>13</v>
      </c>
      <c r="F202" s="20" t="s">
        <v>21</v>
      </c>
      <c r="G202" s="20" t="s">
        <v>29</v>
      </c>
      <c r="H202" s="85"/>
      <c r="I202" s="102"/>
      <c r="J202" s="26" t="e">
        <f t="shared" si="18"/>
        <v>#DIV/0!</v>
      </c>
    </row>
    <row r="203" spans="1:10" ht="38.25" hidden="1">
      <c r="A203" s="53"/>
      <c r="B203" s="22" t="s">
        <v>82</v>
      </c>
      <c r="C203" s="18" t="s">
        <v>11</v>
      </c>
      <c r="D203" s="23" t="s">
        <v>129</v>
      </c>
      <c r="E203" s="23" t="s">
        <v>13</v>
      </c>
      <c r="F203" s="20" t="s">
        <v>21</v>
      </c>
      <c r="G203" s="20" t="s">
        <v>31</v>
      </c>
      <c r="H203" s="85"/>
      <c r="I203" s="102"/>
      <c r="J203" s="26" t="e">
        <f t="shared" si="18"/>
        <v>#DIV/0!</v>
      </c>
    </row>
    <row r="204" spans="1:10" ht="20.25" hidden="1" customHeight="1">
      <c r="A204" s="53"/>
      <c r="B204" s="22" t="s">
        <v>83</v>
      </c>
      <c r="C204" s="20" t="s">
        <v>11</v>
      </c>
      <c r="D204" s="23" t="s">
        <v>129</v>
      </c>
      <c r="E204" s="23" t="s">
        <v>13</v>
      </c>
      <c r="F204" s="20" t="s">
        <v>68</v>
      </c>
      <c r="G204" s="20"/>
      <c r="H204" s="86">
        <f>H205+H206+H207</f>
        <v>0</v>
      </c>
      <c r="I204" s="102"/>
      <c r="J204" s="26" t="e">
        <f t="shared" si="18"/>
        <v>#DIV/0!</v>
      </c>
    </row>
    <row r="205" spans="1:10" ht="24.75" hidden="1" customHeight="1">
      <c r="A205" s="53"/>
      <c r="B205" s="22" t="s">
        <v>81</v>
      </c>
      <c r="C205" s="20" t="s">
        <v>11</v>
      </c>
      <c r="D205" s="23" t="s">
        <v>129</v>
      </c>
      <c r="E205" s="23" t="s">
        <v>13</v>
      </c>
      <c r="F205" s="20" t="s">
        <v>84</v>
      </c>
      <c r="G205" s="20" t="s">
        <v>29</v>
      </c>
      <c r="H205" s="85"/>
      <c r="I205" s="102"/>
      <c r="J205" s="26" t="e">
        <f t="shared" si="18"/>
        <v>#DIV/0!</v>
      </c>
    </row>
    <row r="206" spans="1:10" ht="38.25" hidden="1" customHeight="1">
      <c r="A206" s="53"/>
      <c r="B206" s="22" t="s">
        <v>82</v>
      </c>
      <c r="C206" s="20" t="s">
        <v>11</v>
      </c>
      <c r="D206" s="23" t="s">
        <v>129</v>
      </c>
      <c r="E206" s="23" t="s">
        <v>13</v>
      </c>
      <c r="F206" s="20" t="s">
        <v>84</v>
      </c>
      <c r="G206" s="20" t="s">
        <v>31</v>
      </c>
      <c r="H206" s="85"/>
      <c r="I206" s="102"/>
      <c r="J206" s="26" t="e">
        <f t="shared" si="18"/>
        <v>#DIV/0!</v>
      </c>
    </row>
    <row r="207" spans="1:10" ht="15.75" hidden="1">
      <c r="A207" s="53"/>
      <c r="B207" s="22" t="s">
        <v>54</v>
      </c>
      <c r="C207" s="20" t="s">
        <v>11</v>
      </c>
      <c r="D207" s="23" t="s">
        <v>129</v>
      </c>
      <c r="E207" s="23" t="s">
        <v>13</v>
      </c>
      <c r="F207" s="20" t="s">
        <v>68</v>
      </c>
      <c r="G207" s="20" t="s">
        <v>35</v>
      </c>
      <c r="H207" s="85"/>
      <c r="I207" s="102"/>
      <c r="J207" s="26" t="e">
        <f t="shared" si="18"/>
        <v>#DIV/0!</v>
      </c>
    </row>
    <row r="208" spans="1:10" ht="76.5" hidden="1">
      <c r="A208" s="53"/>
      <c r="B208" s="22" t="s">
        <v>135</v>
      </c>
      <c r="C208" s="20" t="s">
        <v>11</v>
      </c>
      <c r="D208" s="23" t="s">
        <v>129</v>
      </c>
      <c r="E208" s="23" t="s">
        <v>13</v>
      </c>
      <c r="F208" s="20" t="s">
        <v>136</v>
      </c>
      <c r="G208" s="20"/>
      <c r="H208" s="85">
        <f>H209</f>
        <v>0</v>
      </c>
      <c r="I208" s="102"/>
      <c r="J208" s="26" t="e">
        <f t="shared" si="18"/>
        <v>#DIV/0!</v>
      </c>
    </row>
    <row r="209" spans="1:10" ht="38.25" hidden="1">
      <c r="A209" s="53"/>
      <c r="B209" s="22" t="s">
        <v>133</v>
      </c>
      <c r="C209" s="20" t="s">
        <v>11</v>
      </c>
      <c r="D209" s="23" t="s">
        <v>129</v>
      </c>
      <c r="E209" s="23" t="s">
        <v>13</v>
      </c>
      <c r="F209" s="20" t="s">
        <v>136</v>
      </c>
      <c r="G209" s="20" t="s">
        <v>134</v>
      </c>
      <c r="H209" s="85"/>
      <c r="I209" s="102"/>
      <c r="J209" s="26" t="e">
        <f t="shared" si="18"/>
        <v>#DIV/0!</v>
      </c>
    </row>
    <row r="210" spans="1:10" ht="89.25" hidden="1" customHeight="1">
      <c r="A210" s="53"/>
      <c r="B210" s="22" t="s">
        <v>137</v>
      </c>
      <c r="C210" s="20" t="s">
        <v>11</v>
      </c>
      <c r="D210" s="23" t="s">
        <v>129</v>
      </c>
      <c r="E210" s="23" t="s">
        <v>13</v>
      </c>
      <c r="F210" s="20" t="s">
        <v>138</v>
      </c>
      <c r="G210" s="20"/>
      <c r="H210" s="85">
        <f>H211</f>
        <v>0</v>
      </c>
      <c r="I210" s="102"/>
      <c r="J210" s="26" t="e">
        <f t="shared" si="18"/>
        <v>#DIV/0!</v>
      </c>
    </row>
    <row r="211" spans="1:10" ht="44.25" hidden="1" customHeight="1">
      <c r="A211" s="53"/>
      <c r="B211" s="22" t="s">
        <v>139</v>
      </c>
      <c r="C211" s="20" t="s">
        <v>11</v>
      </c>
      <c r="D211" s="23" t="s">
        <v>129</v>
      </c>
      <c r="E211" s="23" t="s">
        <v>13</v>
      </c>
      <c r="F211" s="20" t="s">
        <v>138</v>
      </c>
      <c r="G211" s="20" t="s">
        <v>134</v>
      </c>
      <c r="H211" s="85"/>
      <c r="I211" s="102"/>
      <c r="J211" s="26" t="e">
        <f t="shared" si="18"/>
        <v>#DIV/0!</v>
      </c>
    </row>
    <row r="212" spans="1:10" ht="80.25" hidden="1" customHeight="1">
      <c r="A212" s="53"/>
      <c r="B212" s="22" t="s">
        <v>140</v>
      </c>
      <c r="C212" s="20" t="s">
        <v>11</v>
      </c>
      <c r="D212" s="23" t="s">
        <v>129</v>
      </c>
      <c r="E212" s="23" t="s">
        <v>13</v>
      </c>
      <c r="F212" s="20" t="s">
        <v>141</v>
      </c>
      <c r="G212" s="20"/>
      <c r="H212" s="85">
        <f>H213</f>
        <v>0</v>
      </c>
      <c r="I212" s="102"/>
      <c r="J212" s="26" t="e">
        <f t="shared" si="18"/>
        <v>#DIV/0!</v>
      </c>
    </row>
    <row r="213" spans="1:10" ht="47.25" hidden="1" customHeight="1">
      <c r="A213" s="53"/>
      <c r="B213" s="22" t="s">
        <v>139</v>
      </c>
      <c r="C213" s="20" t="s">
        <v>11</v>
      </c>
      <c r="D213" s="23" t="s">
        <v>129</v>
      </c>
      <c r="E213" s="23" t="s">
        <v>13</v>
      </c>
      <c r="F213" s="20" t="s">
        <v>141</v>
      </c>
      <c r="G213" s="20" t="s">
        <v>134</v>
      </c>
      <c r="H213" s="85"/>
      <c r="I213" s="102"/>
      <c r="J213" s="26" t="e">
        <f t="shared" si="18"/>
        <v>#DIV/0!</v>
      </c>
    </row>
    <row r="214" spans="1:10" ht="51" hidden="1">
      <c r="A214" s="53"/>
      <c r="B214" s="22" t="s">
        <v>55</v>
      </c>
      <c r="C214" s="20" t="s">
        <v>11</v>
      </c>
      <c r="D214" s="23" t="s">
        <v>129</v>
      </c>
      <c r="E214" s="23" t="s">
        <v>13</v>
      </c>
      <c r="F214" s="20" t="s">
        <v>56</v>
      </c>
      <c r="G214" s="20"/>
      <c r="H214" s="85">
        <f>H215</f>
        <v>0</v>
      </c>
      <c r="I214" s="102"/>
      <c r="J214" s="26" t="e">
        <f t="shared" si="18"/>
        <v>#DIV/0!</v>
      </c>
    </row>
    <row r="215" spans="1:10" ht="38.25" hidden="1">
      <c r="A215" s="53"/>
      <c r="B215" s="22" t="s">
        <v>57</v>
      </c>
      <c r="C215" s="20" t="s">
        <v>11</v>
      </c>
      <c r="D215" s="23" t="s">
        <v>129</v>
      </c>
      <c r="E215" s="23" t="s">
        <v>13</v>
      </c>
      <c r="F215" s="20" t="s">
        <v>56</v>
      </c>
      <c r="G215" s="20" t="s">
        <v>35</v>
      </c>
      <c r="H215" s="85"/>
      <c r="I215" s="102"/>
      <c r="J215" s="26" t="e">
        <f t="shared" si="18"/>
        <v>#DIV/0!</v>
      </c>
    </row>
    <row r="216" spans="1:10" ht="20.25" customHeight="1">
      <c r="A216" s="53"/>
      <c r="B216" s="22" t="s">
        <v>83</v>
      </c>
      <c r="C216" s="20" t="s">
        <v>11</v>
      </c>
      <c r="D216" s="23" t="s">
        <v>129</v>
      </c>
      <c r="E216" s="23" t="s">
        <v>13</v>
      </c>
      <c r="F216" s="20" t="s">
        <v>21</v>
      </c>
      <c r="G216" s="20"/>
      <c r="H216" s="85">
        <f>H219+H220</f>
        <v>394.92399999999998</v>
      </c>
      <c r="I216" s="85">
        <f>I219+I220</f>
        <v>302.66932000000003</v>
      </c>
      <c r="J216" s="26">
        <f t="shared" si="18"/>
        <v>76.639890206723322</v>
      </c>
    </row>
    <row r="217" spans="1:10" ht="24.75" hidden="1" customHeight="1">
      <c r="A217" s="53"/>
      <c r="B217" s="22" t="s">
        <v>81</v>
      </c>
      <c r="C217" s="20" t="s">
        <v>11</v>
      </c>
      <c r="D217" s="23" t="s">
        <v>129</v>
      </c>
      <c r="E217" s="23" t="s">
        <v>13</v>
      </c>
      <c r="F217" s="20" t="s">
        <v>84</v>
      </c>
      <c r="G217" s="20" t="s">
        <v>29</v>
      </c>
      <c r="H217" s="85"/>
      <c r="I217" s="102"/>
      <c r="J217" s="26" t="e">
        <f t="shared" si="18"/>
        <v>#DIV/0!</v>
      </c>
    </row>
    <row r="218" spans="1:10" ht="38.25" hidden="1" customHeight="1">
      <c r="A218" s="53"/>
      <c r="B218" s="22" t="s">
        <v>82</v>
      </c>
      <c r="C218" s="20" t="s">
        <v>11</v>
      </c>
      <c r="D218" s="23" t="s">
        <v>129</v>
      </c>
      <c r="E218" s="23" t="s">
        <v>13</v>
      </c>
      <c r="F218" s="20" t="s">
        <v>84</v>
      </c>
      <c r="G218" s="20" t="s">
        <v>31</v>
      </c>
      <c r="H218" s="85"/>
      <c r="I218" s="102"/>
      <c r="J218" s="26" t="e">
        <f t="shared" si="18"/>
        <v>#DIV/0!</v>
      </c>
    </row>
    <row r="219" spans="1:10" ht="15.75">
      <c r="A219" s="53"/>
      <c r="B219" s="22" t="s">
        <v>54</v>
      </c>
      <c r="C219" s="20" t="s">
        <v>11</v>
      </c>
      <c r="D219" s="23" t="s">
        <v>129</v>
      </c>
      <c r="E219" s="23" t="s">
        <v>13</v>
      </c>
      <c r="F219" s="20" t="s">
        <v>84</v>
      </c>
      <c r="G219" s="20" t="s">
        <v>35</v>
      </c>
      <c r="H219" s="85">
        <v>374.101</v>
      </c>
      <c r="I219" s="102">
        <v>287.73784000000001</v>
      </c>
      <c r="J219" s="26">
        <f t="shared" si="18"/>
        <v>76.914480314139766</v>
      </c>
    </row>
    <row r="220" spans="1:10" ht="15.75">
      <c r="A220" s="53"/>
      <c r="B220" s="22" t="s">
        <v>166</v>
      </c>
      <c r="C220" s="20" t="s">
        <v>11</v>
      </c>
      <c r="D220" s="23" t="s">
        <v>129</v>
      </c>
      <c r="E220" s="23" t="s">
        <v>13</v>
      </c>
      <c r="F220" s="20" t="s">
        <v>21</v>
      </c>
      <c r="G220" s="20" t="s">
        <v>165</v>
      </c>
      <c r="H220" s="85">
        <v>20.823</v>
      </c>
      <c r="I220" s="91">
        <v>14.931480000000001</v>
      </c>
      <c r="J220" s="26">
        <f>I220/H220*100</f>
        <v>71.706670508572259</v>
      </c>
    </row>
    <row r="221" spans="1:10" ht="38.25">
      <c r="A221" s="53"/>
      <c r="B221" s="25" t="s">
        <v>142</v>
      </c>
      <c r="C221" s="34">
        <v>991</v>
      </c>
      <c r="D221" s="23" t="s">
        <v>129</v>
      </c>
      <c r="E221" s="23" t="s">
        <v>13</v>
      </c>
      <c r="F221" s="20" t="s">
        <v>143</v>
      </c>
      <c r="G221" s="21"/>
      <c r="H221" s="82">
        <f>H222</f>
        <v>1229.73</v>
      </c>
      <c r="I221" s="82">
        <f>I222</f>
        <v>922.32</v>
      </c>
      <c r="J221" s="26">
        <f t="shared" si="18"/>
        <v>75.001829669927545</v>
      </c>
    </row>
    <row r="222" spans="1:10" ht="15.75">
      <c r="A222" s="53"/>
      <c r="B222" s="22" t="s">
        <v>63</v>
      </c>
      <c r="C222" s="34">
        <v>991</v>
      </c>
      <c r="D222" s="23" t="s">
        <v>129</v>
      </c>
      <c r="E222" s="23" t="s">
        <v>13</v>
      </c>
      <c r="F222" s="20" t="s">
        <v>143</v>
      </c>
      <c r="G222" s="21" t="s">
        <v>64</v>
      </c>
      <c r="H222" s="82">
        <v>1229.73</v>
      </c>
      <c r="I222" s="102">
        <v>922.32</v>
      </c>
      <c r="J222" s="26">
        <f t="shared" si="18"/>
        <v>75.001829669927545</v>
      </c>
    </row>
    <row r="223" spans="1:10" ht="33" hidden="1" customHeight="1">
      <c r="A223" s="53"/>
      <c r="B223" s="22" t="s">
        <v>144</v>
      </c>
      <c r="C223" s="34">
        <v>991</v>
      </c>
      <c r="D223" s="23" t="s">
        <v>129</v>
      </c>
      <c r="E223" s="23" t="s">
        <v>13</v>
      </c>
      <c r="F223" s="20" t="s">
        <v>145</v>
      </c>
      <c r="G223" s="21"/>
      <c r="H223" s="82"/>
      <c r="I223" s="102"/>
      <c r="J223" s="26" t="e">
        <f t="shared" si="18"/>
        <v>#DIV/0!</v>
      </c>
    </row>
    <row r="224" spans="1:10" ht="15.75" hidden="1">
      <c r="A224" s="53"/>
      <c r="B224" s="22" t="s">
        <v>63</v>
      </c>
      <c r="C224" s="34">
        <v>991</v>
      </c>
      <c r="D224" s="23" t="s">
        <v>129</v>
      </c>
      <c r="E224" s="23" t="s">
        <v>13</v>
      </c>
      <c r="F224" s="20" t="s">
        <v>145</v>
      </c>
      <c r="G224" s="21" t="s">
        <v>64</v>
      </c>
      <c r="H224" s="82"/>
      <c r="I224" s="102"/>
      <c r="J224" s="26" t="e">
        <f t="shared" si="18"/>
        <v>#DIV/0!</v>
      </c>
    </row>
    <row r="225" spans="1:10" ht="63.75" hidden="1">
      <c r="A225" s="53"/>
      <c r="B225" s="22" t="s">
        <v>146</v>
      </c>
      <c r="C225" s="34">
        <v>991</v>
      </c>
      <c r="D225" s="23" t="s">
        <v>129</v>
      </c>
      <c r="E225" s="23" t="s">
        <v>13</v>
      </c>
      <c r="F225" s="20" t="s">
        <v>147</v>
      </c>
      <c r="G225" s="21"/>
      <c r="H225" s="82"/>
      <c r="I225" s="102"/>
      <c r="J225" s="26" t="e">
        <f t="shared" si="18"/>
        <v>#DIV/0!</v>
      </c>
    </row>
    <row r="226" spans="1:10" ht="15.75" hidden="1">
      <c r="A226" s="53"/>
      <c r="B226" s="22" t="s">
        <v>63</v>
      </c>
      <c r="C226" s="34">
        <v>991</v>
      </c>
      <c r="D226" s="23" t="s">
        <v>129</v>
      </c>
      <c r="E226" s="23" t="s">
        <v>13</v>
      </c>
      <c r="F226" s="20" t="s">
        <v>147</v>
      </c>
      <c r="G226" s="21" t="s">
        <v>64</v>
      </c>
      <c r="H226" s="82"/>
      <c r="I226" s="102"/>
      <c r="J226" s="26" t="e">
        <f t="shared" si="18"/>
        <v>#DIV/0!</v>
      </c>
    </row>
    <row r="227" spans="1:10" ht="15.75" hidden="1">
      <c r="A227" s="53"/>
      <c r="B227" s="74" t="s">
        <v>148</v>
      </c>
      <c r="C227" s="34">
        <v>991</v>
      </c>
      <c r="D227" s="23" t="s">
        <v>129</v>
      </c>
      <c r="E227" s="23" t="s">
        <v>13</v>
      </c>
      <c r="F227" s="75"/>
      <c r="G227" s="76"/>
      <c r="H227" s="87">
        <f>H228</f>
        <v>0</v>
      </c>
      <c r="I227" s="102"/>
      <c r="J227" s="26" t="e">
        <f t="shared" si="18"/>
        <v>#DIV/0!</v>
      </c>
    </row>
    <row r="228" spans="1:10" ht="15.75" hidden="1">
      <c r="A228" s="53"/>
      <c r="B228" s="17" t="s">
        <v>149</v>
      </c>
      <c r="C228" s="34">
        <v>991</v>
      </c>
      <c r="D228" s="23" t="s">
        <v>129</v>
      </c>
      <c r="E228" s="23" t="s">
        <v>13</v>
      </c>
      <c r="F228" s="20"/>
      <c r="G228" s="21"/>
      <c r="H228" s="82">
        <f>H229</f>
        <v>0</v>
      </c>
      <c r="I228" s="102"/>
      <c r="J228" s="26" t="e">
        <f t="shared" si="18"/>
        <v>#DIV/0!</v>
      </c>
    </row>
    <row r="229" spans="1:10" ht="25.5" hidden="1">
      <c r="A229" s="53"/>
      <c r="B229" s="22" t="s">
        <v>16</v>
      </c>
      <c r="C229" s="34">
        <v>991</v>
      </c>
      <c r="D229" s="23" t="s">
        <v>129</v>
      </c>
      <c r="E229" s="23" t="s">
        <v>13</v>
      </c>
      <c r="F229" s="20" t="s">
        <v>17</v>
      </c>
      <c r="G229" s="21"/>
      <c r="H229" s="82">
        <f>H230</f>
        <v>0</v>
      </c>
      <c r="I229" s="102"/>
      <c r="J229" s="26" t="e">
        <f t="shared" si="18"/>
        <v>#DIV/0!</v>
      </c>
    </row>
    <row r="230" spans="1:10" ht="15.75" hidden="1">
      <c r="A230" s="53"/>
      <c r="B230" s="22" t="s">
        <v>18</v>
      </c>
      <c r="C230" s="34">
        <v>991</v>
      </c>
      <c r="D230" s="23" t="s">
        <v>129</v>
      </c>
      <c r="E230" s="23" t="s">
        <v>13</v>
      </c>
      <c r="F230" s="20" t="s">
        <v>19</v>
      </c>
      <c r="G230" s="21"/>
      <c r="H230" s="82">
        <f>H231</f>
        <v>0</v>
      </c>
      <c r="I230" s="102"/>
      <c r="J230" s="26" t="e">
        <f t="shared" si="18"/>
        <v>#DIV/0!</v>
      </c>
    </row>
    <row r="231" spans="1:10" ht="15.75" hidden="1">
      <c r="A231" s="53"/>
      <c r="B231" s="77" t="s">
        <v>150</v>
      </c>
      <c r="C231" s="34">
        <v>991</v>
      </c>
      <c r="D231" s="23" t="s">
        <v>129</v>
      </c>
      <c r="E231" s="23" t="s">
        <v>13</v>
      </c>
      <c r="F231" s="20" t="s">
        <v>151</v>
      </c>
      <c r="G231" s="21"/>
      <c r="H231" s="82">
        <f>H232</f>
        <v>0</v>
      </c>
      <c r="I231" s="102"/>
      <c r="J231" s="26" t="e">
        <f t="shared" si="18"/>
        <v>#DIV/0!</v>
      </c>
    </row>
    <row r="232" spans="1:10" ht="19.5" hidden="1" customHeight="1">
      <c r="A232" s="53"/>
      <c r="B232" s="22" t="s">
        <v>152</v>
      </c>
      <c r="C232" s="34">
        <v>991</v>
      </c>
      <c r="D232" s="23" t="s">
        <v>129</v>
      </c>
      <c r="E232" s="23" t="s">
        <v>13</v>
      </c>
      <c r="F232" s="20" t="s">
        <v>151</v>
      </c>
      <c r="G232" s="21" t="s">
        <v>153</v>
      </c>
      <c r="H232" s="82"/>
      <c r="I232" s="102"/>
      <c r="J232" s="26" t="e">
        <f t="shared" si="18"/>
        <v>#DIV/0!</v>
      </c>
    </row>
    <row r="233" spans="1:10" ht="15.75" hidden="1">
      <c r="A233" s="53"/>
      <c r="B233" s="74" t="s">
        <v>154</v>
      </c>
      <c r="C233" s="34">
        <v>991</v>
      </c>
      <c r="D233" s="23" t="s">
        <v>129</v>
      </c>
      <c r="E233" s="23" t="s">
        <v>13</v>
      </c>
      <c r="F233" s="75"/>
      <c r="G233" s="76"/>
      <c r="H233" s="87">
        <f>H234</f>
        <v>0</v>
      </c>
      <c r="I233" s="102"/>
      <c r="J233" s="26" t="e">
        <f t="shared" si="18"/>
        <v>#DIV/0!</v>
      </c>
    </row>
    <row r="234" spans="1:10" ht="15.75" hidden="1">
      <c r="A234" s="53"/>
      <c r="B234" s="17" t="s">
        <v>155</v>
      </c>
      <c r="C234" s="34">
        <v>991</v>
      </c>
      <c r="D234" s="23" t="s">
        <v>129</v>
      </c>
      <c r="E234" s="23" t="s">
        <v>13</v>
      </c>
      <c r="F234" s="20"/>
      <c r="G234" s="21"/>
      <c r="H234" s="80">
        <f>H235</f>
        <v>0</v>
      </c>
      <c r="I234" s="102"/>
      <c r="J234" s="26" t="e">
        <f t="shared" si="18"/>
        <v>#DIV/0!</v>
      </c>
    </row>
    <row r="235" spans="1:10" ht="54" hidden="1" customHeight="1">
      <c r="A235" s="53"/>
      <c r="B235" s="36" t="s">
        <v>85</v>
      </c>
      <c r="C235" s="34">
        <v>991</v>
      </c>
      <c r="D235" s="23" t="s">
        <v>129</v>
      </c>
      <c r="E235" s="23" t="s">
        <v>13</v>
      </c>
      <c r="F235" s="37" t="s">
        <v>56</v>
      </c>
      <c r="G235" s="38"/>
      <c r="H235" s="82">
        <f>H236</f>
        <v>0</v>
      </c>
      <c r="I235" s="102"/>
      <c r="J235" s="26" t="e">
        <f t="shared" si="18"/>
        <v>#DIV/0!</v>
      </c>
    </row>
    <row r="236" spans="1:10" ht="22.5" hidden="1" customHeight="1">
      <c r="A236" s="53"/>
      <c r="B236" s="22" t="s">
        <v>57</v>
      </c>
      <c r="C236" s="34">
        <v>991</v>
      </c>
      <c r="D236" s="23" t="s">
        <v>129</v>
      </c>
      <c r="E236" s="23" t="s">
        <v>13</v>
      </c>
      <c r="F236" s="37" t="s">
        <v>56</v>
      </c>
      <c r="G236" s="38" t="s">
        <v>35</v>
      </c>
      <c r="H236" s="82"/>
      <c r="I236" s="102"/>
      <c r="J236" s="26" t="e">
        <f t="shared" si="18"/>
        <v>#DIV/0!</v>
      </c>
    </row>
    <row r="237" spans="1:10" ht="52.5" customHeight="1">
      <c r="A237" s="53"/>
      <c r="B237" s="22" t="s">
        <v>69</v>
      </c>
      <c r="C237" s="34">
        <v>991</v>
      </c>
      <c r="D237" s="23" t="s">
        <v>111</v>
      </c>
      <c r="E237" s="23" t="s">
        <v>92</v>
      </c>
      <c r="F237" s="20" t="s">
        <v>56</v>
      </c>
      <c r="G237" s="21"/>
      <c r="H237" s="82">
        <f>H238</f>
        <v>30</v>
      </c>
      <c r="I237" s="82">
        <f>I238</f>
        <v>22.498999999999999</v>
      </c>
      <c r="J237" s="26">
        <f t="shared" si="18"/>
        <v>74.99666666666667</v>
      </c>
    </row>
    <row r="238" spans="1:10" ht="19.5" customHeight="1">
      <c r="A238" s="53"/>
      <c r="B238" s="22" t="s">
        <v>54</v>
      </c>
      <c r="C238" s="34">
        <v>991</v>
      </c>
      <c r="D238" s="23" t="s">
        <v>111</v>
      </c>
      <c r="E238" s="23" t="s">
        <v>92</v>
      </c>
      <c r="F238" s="20" t="s">
        <v>56</v>
      </c>
      <c r="G238" s="21" t="s">
        <v>35</v>
      </c>
      <c r="H238" s="82">
        <v>30</v>
      </c>
      <c r="I238" s="102">
        <v>22.498999999999999</v>
      </c>
      <c r="J238" s="26">
        <f t="shared" si="18"/>
        <v>74.99666666666667</v>
      </c>
    </row>
    <row r="239" spans="1:10" s="11" customFormat="1" ht="25.5">
      <c r="A239" s="56"/>
      <c r="B239" s="17" t="s">
        <v>156</v>
      </c>
      <c r="C239" s="78" t="s">
        <v>11</v>
      </c>
      <c r="D239" s="24" t="s">
        <v>129</v>
      </c>
      <c r="E239" s="24" t="s">
        <v>27</v>
      </c>
      <c r="F239" s="78"/>
      <c r="G239" s="79"/>
      <c r="H239" s="80">
        <f>H240</f>
        <v>837.42453</v>
      </c>
      <c r="I239" s="80">
        <f>I240</f>
        <v>540.21385999999995</v>
      </c>
      <c r="J239" s="26">
        <f t="shared" si="18"/>
        <v>64.508960586573693</v>
      </c>
    </row>
    <row r="240" spans="1:10" ht="25.5">
      <c r="A240" s="53"/>
      <c r="B240" s="22" t="s">
        <v>16</v>
      </c>
      <c r="C240" s="37" t="s">
        <v>11</v>
      </c>
      <c r="D240" s="23" t="s">
        <v>129</v>
      </c>
      <c r="E240" s="23" t="s">
        <v>27</v>
      </c>
      <c r="F240" s="37" t="s">
        <v>17</v>
      </c>
      <c r="G240" s="38"/>
      <c r="H240" s="82">
        <f>H241</f>
        <v>837.42453</v>
      </c>
      <c r="I240" s="82">
        <f>I241</f>
        <v>540.21385999999995</v>
      </c>
      <c r="J240" s="26">
        <f t="shared" si="18"/>
        <v>64.508960586573693</v>
      </c>
    </row>
    <row r="241" spans="1:10" ht="22.5" customHeight="1">
      <c r="A241" s="53"/>
      <c r="B241" s="22" t="s">
        <v>18</v>
      </c>
      <c r="C241" s="37" t="s">
        <v>11</v>
      </c>
      <c r="D241" s="23" t="s">
        <v>129</v>
      </c>
      <c r="E241" s="23" t="s">
        <v>27</v>
      </c>
      <c r="F241" s="37" t="s">
        <v>19</v>
      </c>
      <c r="G241" s="38"/>
      <c r="H241" s="82">
        <f>H242+H251</f>
        <v>837.42453</v>
      </c>
      <c r="I241" s="82">
        <f>I242+I251</f>
        <v>540.21385999999995</v>
      </c>
      <c r="J241" s="26">
        <f t="shared" si="18"/>
        <v>64.508960586573693</v>
      </c>
    </row>
    <row r="242" spans="1:10" ht="15.75">
      <c r="A242" s="53"/>
      <c r="B242" s="22" t="s">
        <v>20</v>
      </c>
      <c r="C242" s="18" t="s">
        <v>11</v>
      </c>
      <c r="D242" s="23" t="s">
        <v>129</v>
      </c>
      <c r="E242" s="23" t="s">
        <v>27</v>
      </c>
      <c r="F242" s="20" t="s">
        <v>21</v>
      </c>
      <c r="G242" s="20"/>
      <c r="H242" s="85">
        <f>H243+H244</f>
        <v>837.42453</v>
      </c>
      <c r="I242" s="85">
        <f>I243+I244</f>
        <v>540.21385999999995</v>
      </c>
      <c r="J242" s="26">
        <f t="shared" si="18"/>
        <v>64.508960586573693</v>
      </c>
    </row>
    <row r="243" spans="1:10" ht="25.5">
      <c r="A243" s="53"/>
      <c r="B243" s="22" t="s">
        <v>81</v>
      </c>
      <c r="C243" s="18" t="s">
        <v>11</v>
      </c>
      <c r="D243" s="23" t="s">
        <v>129</v>
      </c>
      <c r="E243" s="23" t="s">
        <v>27</v>
      </c>
      <c r="F243" s="20" t="s">
        <v>21</v>
      </c>
      <c r="G243" s="20" t="s">
        <v>29</v>
      </c>
      <c r="H243" s="85">
        <v>643.18320000000006</v>
      </c>
      <c r="I243" s="102">
        <v>414.92183999999997</v>
      </c>
      <c r="J243" s="26">
        <f t="shared" si="18"/>
        <v>64.510677517696351</v>
      </c>
    </row>
    <row r="244" spans="1:10" ht="38.25">
      <c r="A244" s="53"/>
      <c r="B244" s="22" t="s">
        <v>82</v>
      </c>
      <c r="C244" s="18" t="s">
        <v>11</v>
      </c>
      <c r="D244" s="23" t="s">
        <v>129</v>
      </c>
      <c r="E244" s="23" t="s">
        <v>27</v>
      </c>
      <c r="F244" s="20" t="s">
        <v>21</v>
      </c>
      <c r="G244" s="20" t="s">
        <v>31</v>
      </c>
      <c r="H244" s="85">
        <v>194.24133</v>
      </c>
      <c r="I244" s="102">
        <v>125.29201999999999</v>
      </c>
      <c r="J244" s="26">
        <f t="shared" si="18"/>
        <v>64.503275384286127</v>
      </c>
    </row>
    <row r="245" spans="1:10" s="11" customFormat="1" ht="22.5" hidden="1" customHeight="1">
      <c r="A245" s="56"/>
      <c r="B245" s="17" t="s">
        <v>157</v>
      </c>
      <c r="C245" s="78" t="s">
        <v>11</v>
      </c>
      <c r="D245" s="24" t="s">
        <v>76</v>
      </c>
      <c r="E245" s="24" t="s">
        <v>158</v>
      </c>
      <c r="F245" s="78"/>
      <c r="G245" s="79"/>
      <c r="H245" s="80">
        <f>H246</f>
        <v>0</v>
      </c>
      <c r="I245" s="110"/>
      <c r="J245" s="26" t="e">
        <f t="shared" si="18"/>
        <v>#DIV/0!</v>
      </c>
    </row>
    <row r="246" spans="1:10" ht="22.5" hidden="1" customHeight="1">
      <c r="A246" s="53"/>
      <c r="B246" s="22" t="s">
        <v>155</v>
      </c>
      <c r="C246" s="37" t="s">
        <v>11</v>
      </c>
      <c r="D246" s="23" t="s">
        <v>76</v>
      </c>
      <c r="E246" s="23" t="s">
        <v>15</v>
      </c>
      <c r="F246" s="37"/>
      <c r="G246" s="38"/>
      <c r="H246" s="82">
        <f>H247</f>
        <v>0</v>
      </c>
      <c r="I246" s="102"/>
      <c r="J246" s="26" t="e">
        <f t="shared" si="18"/>
        <v>#DIV/0!</v>
      </c>
    </row>
    <row r="247" spans="1:10" ht="30" hidden="1" customHeight="1">
      <c r="A247" s="53"/>
      <c r="B247" s="22" t="s">
        <v>16</v>
      </c>
      <c r="C247" s="37" t="s">
        <v>11</v>
      </c>
      <c r="D247" s="23" t="s">
        <v>76</v>
      </c>
      <c r="E247" s="23" t="s">
        <v>15</v>
      </c>
      <c r="F247" s="37" t="s">
        <v>17</v>
      </c>
      <c r="G247" s="38"/>
      <c r="H247" s="82">
        <f>H248</f>
        <v>0</v>
      </c>
      <c r="I247" s="102"/>
      <c r="J247" s="26" t="e">
        <f t="shared" si="18"/>
        <v>#DIV/0!</v>
      </c>
    </row>
    <row r="248" spans="1:10" ht="22.5" hidden="1" customHeight="1">
      <c r="A248" s="53"/>
      <c r="B248" s="22" t="s">
        <v>18</v>
      </c>
      <c r="C248" s="37" t="s">
        <v>11</v>
      </c>
      <c r="D248" s="23" t="s">
        <v>76</v>
      </c>
      <c r="E248" s="23" t="s">
        <v>15</v>
      </c>
      <c r="F248" s="37" t="s">
        <v>19</v>
      </c>
      <c r="G248" s="38"/>
      <c r="H248" s="82">
        <f>H249</f>
        <v>0</v>
      </c>
      <c r="I248" s="102"/>
      <c r="J248" s="26" t="e">
        <f t="shared" si="18"/>
        <v>#DIV/0!</v>
      </c>
    </row>
    <row r="249" spans="1:10" ht="57" hidden="1" customHeight="1">
      <c r="A249" s="53"/>
      <c r="B249" s="22" t="s">
        <v>55</v>
      </c>
      <c r="C249" s="37" t="s">
        <v>11</v>
      </c>
      <c r="D249" s="23" t="s">
        <v>76</v>
      </c>
      <c r="E249" s="23" t="s">
        <v>15</v>
      </c>
      <c r="F249" s="37" t="s">
        <v>56</v>
      </c>
      <c r="G249" s="38"/>
      <c r="H249" s="82">
        <f>H250</f>
        <v>0</v>
      </c>
      <c r="I249" s="102"/>
      <c r="J249" s="26" t="e">
        <f t="shared" si="18"/>
        <v>#DIV/0!</v>
      </c>
    </row>
    <row r="250" spans="1:10" ht="40.5" hidden="1" customHeight="1">
      <c r="A250" s="53"/>
      <c r="B250" s="22" t="s">
        <v>57</v>
      </c>
      <c r="C250" s="37" t="s">
        <v>11</v>
      </c>
      <c r="D250" s="23" t="s">
        <v>76</v>
      </c>
      <c r="E250" s="23" t="s">
        <v>15</v>
      </c>
      <c r="F250" s="37" t="s">
        <v>56</v>
      </c>
      <c r="G250" s="38" t="s">
        <v>35</v>
      </c>
      <c r="H250" s="82"/>
      <c r="I250" s="102"/>
      <c r="J250" s="26" t="e">
        <f t="shared" si="18"/>
        <v>#DIV/0!</v>
      </c>
    </row>
    <row r="251" spans="1:10" ht="19.5" hidden="1" customHeight="1">
      <c r="A251" s="53"/>
      <c r="B251" s="22" t="s">
        <v>83</v>
      </c>
      <c r="C251" s="37" t="s">
        <v>11</v>
      </c>
      <c r="D251" s="23" t="s">
        <v>129</v>
      </c>
      <c r="E251" s="23" t="s">
        <v>27</v>
      </c>
      <c r="F251" s="37" t="s">
        <v>84</v>
      </c>
      <c r="G251" s="38"/>
      <c r="H251" s="82">
        <f>H252+H253</f>
        <v>0</v>
      </c>
      <c r="I251" s="102"/>
      <c r="J251" s="26" t="e">
        <f t="shared" si="18"/>
        <v>#DIV/0!</v>
      </c>
    </row>
    <row r="252" spans="1:10" ht="19.5" hidden="1" customHeight="1">
      <c r="A252" s="53"/>
      <c r="B252" s="22" t="s">
        <v>81</v>
      </c>
      <c r="C252" s="37" t="s">
        <v>11</v>
      </c>
      <c r="D252" s="23" t="s">
        <v>129</v>
      </c>
      <c r="E252" s="23" t="s">
        <v>27</v>
      </c>
      <c r="F252" s="37" t="s">
        <v>84</v>
      </c>
      <c r="G252" s="38" t="s">
        <v>29</v>
      </c>
      <c r="H252" s="82"/>
      <c r="I252" s="102"/>
      <c r="J252" s="26" t="e">
        <f t="shared" si="18"/>
        <v>#DIV/0!</v>
      </c>
    </row>
    <row r="253" spans="1:10" ht="20.25" hidden="1" customHeight="1">
      <c r="A253" s="53"/>
      <c r="B253" s="22" t="s">
        <v>82</v>
      </c>
      <c r="C253" s="37" t="s">
        <v>11</v>
      </c>
      <c r="D253" s="23" t="s">
        <v>129</v>
      </c>
      <c r="E253" s="23" t="s">
        <v>27</v>
      </c>
      <c r="F253" s="37" t="s">
        <v>84</v>
      </c>
      <c r="G253" s="38" t="s">
        <v>31</v>
      </c>
      <c r="H253" s="82"/>
      <c r="I253" s="102"/>
      <c r="J253" s="26" t="e">
        <f t="shared" si="18"/>
        <v>#DIV/0!</v>
      </c>
    </row>
    <row r="254" spans="1:10">
      <c r="A254" s="96" t="s">
        <v>159</v>
      </c>
      <c r="B254" s="96"/>
      <c r="C254" s="53"/>
      <c r="D254" s="53"/>
      <c r="E254" s="53"/>
      <c r="F254" s="53"/>
      <c r="G254" s="53"/>
      <c r="H254" s="88">
        <f>H195+H152+H114+H105+H14+H192+H149</f>
        <v>6252.5703699999995</v>
      </c>
      <c r="I254" s="91">
        <f>I195+I152+I114+I105+I14+I192+I149</f>
        <v>4630.0101100000002</v>
      </c>
      <c r="J254" s="26">
        <f t="shared" si="18"/>
        <v>74.049708136271647</v>
      </c>
    </row>
    <row r="255" spans="1:10">
      <c r="I255" s="53"/>
      <c r="J255" s="53"/>
    </row>
  </sheetData>
  <mergeCells count="14">
    <mergeCell ref="A13:A132"/>
    <mergeCell ref="A254:B254"/>
    <mergeCell ref="I11:I12"/>
    <mergeCell ref="J11:J12"/>
    <mergeCell ref="A2:J4"/>
    <mergeCell ref="B8:H9"/>
    <mergeCell ref="A11:A12"/>
    <mergeCell ref="B11:B12"/>
    <mergeCell ref="C11:C12"/>
    <mergeCell ref="D11:D12"/>
    <mergeCell ref="E11:E12"/>
    <mergeCell ref="F11:F12"/>
    <mergeCell ref="G11:G12"/>
    <mergeCell ref="H11:H12"/>
  </mergeCells>
  <pageMargins left="0.70866141732283472" right="0.70866141732283472" top="0.27559055118110237" bottom="0.27559055118110237" header="0.15748031496062992" footer="0.31496062992125984"/>
  <pageSetup paperSize="9" scale="59" fitToHeight="2" orientation="portrait" r:id="rId1"/>
  <headerFooter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10</vt:lpstr>
      <vt:lpstr>'10'!Заголовки_для_печати</vt:lpstr>
      <vt:lpstr>'10'!Область_печати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DNG</cp:lastModifiedBy>
  <cp:lastPrinted>2022-10-06T08:37:27Z</cp:lastPrinted>
  <dcterms:created xsi:type="dcterms:W3CDTF">2020-07-23T03:32:54Z</dcterms:created>
  <dcterms:modified xsi:type="dcterms:W3CDTF">2023-10-17T01:59:05Z</dcterms:modified>
</cp:coreProperties>
</file>