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6" windowHeight="9312" activeTab="0"/>
  </bookViews>
  <sheets>
    <sheet name="3" sheetId="1" r:id="rId1"/>
  </sheets>
  <definedNames>
    <definedName name="_xlnm.Print_Titles" localSheetId="0">'3'!$10:$11</definedName>
    <definedName name="_xlnm.Print_Area" localSheetId="0">'3'!$A$1:$J$218</definedName>
  </definedNames>
  <calcPr fullCalcOnLoad="1"/>
</workbook>
</file>

<file path=xl/sharedStrings.xml><?xml version="1.0" encoding="utf-8"?>
<sst xmlns="http://schemas.openxmlformats.org/spreadsheetml/2006/main" count="963" uniqueCount="156">
  <si>
    <t>№ п/п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</si>
  <si>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</si>
  <si>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</si>
  <si>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</si>
  <si>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</si>
  <si>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</si>
  <si>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</si>
  <si>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</si>
  <si>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</si>
  <si>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</si>
  <si>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</si>
  <si>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</si>
  <si>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</si>
  <si>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</si>
  <si>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</si>
  <si>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</si>
  <si>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</si>
  <si>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</si>
  <si>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</si>
  <si>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</si>
  <si>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</si>
  <si>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</si>
  <si>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</si>
  <si>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</si>
  <si>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</si>
  <si>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</si>
  <si>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</si>
  <si>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</si>
  <si>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</si>
  <si>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</si>
  <si>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</si>
  <si>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КУЛЬТУРА, КИНЕМАТОГРАФИЯ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</si>
  <si>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</si>
  <si>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</si>
  <si>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</si>
  <si>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</si>
  <si>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</si>
  <si>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</si>
  <si>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</si>
  <si>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</si>
  <si>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</si>
  <si>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122</t>
  </si>
  <si>
    <t>242</t>
  </si>
  <si>
    <t>244</t>
  </si>
  <si>
    <t>852</t>
  </si>
  <si>
    <t>870</t>
  </si>
  <si>
    <t>Осуществление первичного воинского учета на территориях, где отсутствуют военные комиссариаты</t>
  </si>
  <si>
    <t>540</t>
  </si>
  <si>
    <t>14</t>
  </si>
  <si>
    <t>111</t>
  </si>
  <si>
    <t>999 8290</t>
  </si>
  <si>
    <t>999 8230</t>
  </si>
  <si>
    <t>Резервные средства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</si>
  <si>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</si>
  <si>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</si>
  <si>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</si>
  <si>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                                              </t>
  </si>
  <si>
    <t>991</t>
  </si>
  <si>
    <t>Общеэкономические вопросы</t>
  </si>
  <si>
    <t>Массовый спорт</t>
  </si>
  <si>
    <t>Общеэкономичесие вопросы</t>
  </si>
  <si>
    <t xml:space="preserve">Коммунальное хозяйство </t>
  </si>
  <si>
    <t>Прочая закупка товаров, работ и услуг для обеспечения
муниципальных нужд</t>
  </si>
  <si>
    <t xml:space="preserve">Межбюджетные трансферты на осуществление полномочий для организации досуга и обеспечения жителей поселения услугами организации культуры </t>
  </si>
  <si>
    <t>Обеспечение деятельности казенных учреждений</t>
  </si>
  <si>
    <t>9990020100</t>
  </si>
  <si>
    <t>Центральный аппарат</t>
  </si>
  <si>
    <t>9990091010</t>
  </si>
  <si>
    <t>Прочие расходы</t>
  </si>
  <si>
    <t>9990080100</t>
  </si>
  <si>
    <t>99900P0401</t>
  </si>
  <si>
    <t>99900P0402</t>
  </si>
  <si>
    <t>99900P0403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</si>
  <si>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</si>
  <si>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Межбюджетные трансферты на осуществление части полномочий  ЦБ сельских поселений</t>
  </si>
  <si>
    <t>99900P0100</t>
  </si>
  <si>
    <t>Межбюджетные трансферты на осуществление части полномочий  КСО сельских поселений</t>
  </si>
  <si>
    <t>99900P0200</t>
  </si>
  <si>
    <t>99900P0300</t>
  </si>
  <si>
    <t>99900P0500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</si>
  <si>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</si>
  <si>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                                  </t>
  </si>
  <si>
    <t>129</t>
  </si>
  <si>
    <t>119</t>
  </si>
  <si>
    <t>Иные МБТ на поддержку гражданских инициатив "Народный бюджет"</t>
  </si>
  <si>
    <t>999072140</t>
  </si>
  <si>
    <t>Межбюджетные трасферты передаваемые бюджетам сельских поселений из бюджетов муниципальных районов на осуществление части полномочий по дорожному фонду в соостветствии с заключенными соглашениями</t>
  </si>
  <si>
    <t>Межбюджетные трансферты на осуществление части полномочий по муниципальному контролю в сфере благоустройства в 2014-2019гг</t>
  </si>
  <si>
    <t>Межбюджетные трансферты на осуществление части полномочий по земельному контролю в границах поселения</t>
  </si>
  <si>
    <t>99900Д0100</t>
  </si>
  <si>
    <t>9990051180</t>
  </si>
  <si>
    <t xml:space="preserve">Фонд оплаты труда казенных учреждений
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</si>
  <si>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</si>
  <si>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9990070200</t>
  </si>
  <si>
    <t>9990073090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</si>
  <si>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</si>
  <si>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06</t>
  </si>
  <si>
    <t>Мероприятия на выравнивание уровня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</si>
  <si>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Первоочередные расходы</t>
  </si>
  <si>
    <t>Межбюджетные трансферты на увеличение фонда оплаты труда основного персонала отрасли "Культура"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</si>
  <si>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отрасли культуры на 2016 год</t>
  </si>
  <si>
    <t>Непрограммные расходы органов местного самоуправления</t>
  </si>
  <si>
    <t>9900000000</t>
  </si>
  <si>
    <t xml:space="preserve">Непрограммные расходы </t>
  </si>
  <si>
    <t>9990000000</t>
  </si>
  <si>
    <t>Мероприятия по опашке минерализованных полос</t>
  </si>
  <si>
    <t>99900R0100</t>
  </si>
  <si>
    <t>99900R0200</t>
  </si>
  <si>
    <t>Межбюджетные трансферты для премирования победителей и призеров республиканского конкурса «Лучшее территориальное общественное самоуправление»</t>
  </si>
  <si>
    <t>9990074030</t>
  </si>
  <si>
    <t>Иные выплаты населению</t>
  </si>
  <si>
    <t>360</t>
  </si>
  <si>
    <r>
      <t xml:space="preserve">Мероприятия </t>
    </r>
    <r>
      <rPr>
        <sz val="10"/>
        <color indexed="8"/>
        <rFont val="Times New Roman"/>
        <family val="1"/>
      </rPr>
      <t>по организации в границах поселения водоснабжения населения, водоотведения</t>
    </r>
  </si>
  <si>
    <t>Исполнение</t>
  </si>
  <si>
    <t>% исполнения</t>
  </si>
  <si>
    <t>План</t>
  </si>
  <si>
    <t>Администрация муниципального образования сельского поселения                                   "Краснопартизанское"</t>
  </si>
  <si>
    <t>Уплата налога на имущество организаций и земельного налога</t>
  </si>
  <si>
    <t>851</t>
  </si>
  <si>
    <t>Другие вопросы в области национальной экономики</t>
  </si>
  <si>
    <t>12</t>
  </si>
  <si>
    <t>уплата налогов, сборов и иных платежей</t>
  </si>
  <si>
    <t>9990070300</t>
  </si>
  <si>
    <t>Приложение №4</t>
  </si>
  <si>
    <t xml:space="preserve">Ведомственная структура расходов местного бюджета </t>
  </si>
  <si>
    <t>(тыс.руб.)</t>
  </si>
  <si>
    <t>Фонд оплаты труда казенных учреждений</t>
  </si>
  <si>
    <t>9990070400</t>
  </si>
  <si>
    <t>Межбюджетные трансферты на МРОТ</t>
  </si>
  <si>
    <t>Межбюджетные трансферты на повышение МРОТ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</si>
  <si>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</t>
  </si>
  <si>
    <t>-</t>
  </si>
  <si>
    <t>243</t>
  </si>
  <si>
    <t>Непрограммные расходы органов  местного самоуправления</t>
  </si>
  <si>
    <t>Непрограммны расходы</t>
  </si>
  <si>
    <t>9990072870</t>
  </si>
  <si>
    <t>Обеспечение профессиональной переподготовки, повышение квалификации глав муниципальных образований и муниципальных служащих</t>
  </si>
  <si>
    <t>99900S0100</t>
  </si>
  <si>
    <t>Развитие муниципальной службы в МО "Хоринский район"</t>
  </si>
  <si>
    <t>99900R0400</t>
  </si>
  <si>
    <t>Межбюджетные трансферты на осущесвтление части полномочий для проведения профиалктических мероприятий по обеспечению пожарной безопасности на территории сельских поселений</t>
  </si>
  <si>
    <t>99900R0300</t>
  </si>
  <si>
    <t>Межбюджетные трансферты на осуществление части полномочий по ликвидации несанкционированных свалок на территориях сельских поселений</t>
  </si>
  <si>
    <t>Другие вопросы в области культуры, кинематографии</t>
  </si>
  <si>
    <t xml:space="preserve">Непрограммные </t>
  </si>
  <si>
    <t>Закупка товаров, работ и услуг в целях капитального ремонта государственного имущества</t>
  </si>
  <si>
    <t>99900S0400</t>
  </si>
  <si>
    <t>Закупка товаров, работ и услуг в целях капитального ремонта государственного имущества,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</si>
  <si>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жилищно-коммунального хозяйства</t>
  </si>
  <si>
    <t>99900S2140</t>
  </si>
  <si>
    <t>Исполнение расходных обязательст (МРОТ)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</si>
  <si>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                   </t>
  </si>
  <si>
    <t>9990072160</t>
  </si>
  <si>
    <t>Прочая закупка товаров, работ и услуг для обеспечения государственных (муниципальных) нужд</t>
  </si>
  <si>
    <t>Исполнение расходных обязательств (МРОТ)</t>
  </si>
  <si>
    <t xml:space="preserve">  "Об утверждении отчета об исполнении бюджета муниципального 
образования сельского поселения «Краснопартизанское» за 2017 год "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</si>
</sst>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000"/>
    <numFmt numFmtId="188" formatCode="0.00000"/>
    <numFmt numFmtId="189" formatCode="#,##0.00000"/>
    <numFmt numFmtId="190" formatCode="#,##0.000"/>
    <numFmt numFmtId="191" formatCode="#,##0.0"/>
    <numFmt numFmtId="192" formatCode="#,##0.0000"/>
    <numFmt numFmtId="193" formatCode="#,##0.000000"/>
    <numFmt numFmtId="194" formatCode="0.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sz val="12"/>
      <name val="Times New Roman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0" fillId="4" borderId="10" xfId="53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185" fontId="27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4" borderId="10" xfId="53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185" fontId="27" fillId="4" borderId="10" xfId="0" applyNumberFormat="1" applyFont="1" applyFill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8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8" fillId="4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49" fontId="28" fillId="4" borderId="10" xfId="53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3" applyFont="1" applyFill="1" applyBorder="1" applyAlignment="1">
      <alignment horizontal="center" vertical="center" wrapText="1"/>
      <protection/>
    </xf>
    <xf numFmtId="49" fontId="29" fillId="4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49" fontId="23" fillId="4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5" fontId="26" fillId="0" borderId="10" xfId="0" applyNumberFormat="1" applyFont="1" applyFill="1" applyBorder="1" applyAlignment="1">
      <alignment horizontal="center" vertical="center" wrapText="1"/>
    </xf>
    <xf numFmtId="185" fontId="27" fillId="4" borderId="10" xfId="53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172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53" applyFont="1" applyFill="1" applyBorder="1" applyAlignment="1">
      <alignment horizontal="left" vertical="center" wrapText="1"/>
      <protection/>
    </xf>
    <xf numFmtId="185" fontId="23" fillId="24" borderId="10" xfId="0" applyNumberFormat="1" applyFont="1" applyFill="1" applyBorder="1" applyAlignment="1">
      <alignment horizontal="center" vertical="center" wrapText="1"/>
    </xf>
    <xf numFmtId="0" fontId="26" fillId="25" borderId="10" xfId="53" applyFont="1" applyFill="1" applyBorder="1" applyAlignment="1">
      <alignment horizontal="center" vertical="center" wrapText="1"/>
      <protection/>
    </xf>
    <xf numFmtId="49" fontId="23" fillId="25" borderId="10" xfId="53" applyNumberFormat="1" applyFont="1" applyFill="1" applyBorder="1" applyAlignment="1">
      <alignment horizontal="center" vertical="center" wrapText="1"/>
      <protection/>
    </xf>
    <xf numFmtId="0" fontId="29" fillId="25" borderId="10" xfId="53" applyFont="1" applyFill="1" applyBorder="1" applyAlignment="1">
      <alignment horizontal="center" vertical="center" wrapText="1"/>
      <protection/>
    </xf>
    <xf numFmtId="0" fontId="23" fillId="25" borderId="0" xfId="0" applyFont="1" applyFill="1" applyAlignment="1">
      <alignment/>
    </xf>
    <xf numFmtId="0" fontId="23" fillId="0" borderId="11" xfId="53" applyFont="1" applyFill="1" applyBorder="1" applyAlignment="1">
      <alignment horizontal="center" vertical="center" wrapText="1"/>
      <protection/>
    </xf>
    <xf numFmtId="49" fontId="23" fillId="0" borderId="11" xfId="53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 vertical="center" wrapText="1"/>
      <protection/>
    </xf>
    <xf numFmtId="0" fontId="32" fillId="25" borderId="11" xfId="0" applyFont="1" applyFill="1" applyBorder="1" applyAlignment="1">
      <alignment wrapText="1"/>
    </xf>
    <xf numFmtId="172" fontId="26" fillId="25" borderId="10" xfId="53" applyNumberFormat="1" applyFont="1" applyFill="1" applyBorder="1" applyAlignment="1">
      <alignment horizontal="center" vertical="center" wrapText="1"/>
      <protection/>
    </xf>
    <xf numFmtId="172" fontId="27" fillId="0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0" fontId="23" fillId="25" borderId="11" xfId="53" applyFont="1" applyFill="1" applyBorder="1" applyAlignment="1">
      <alignment horizontal="left" vertical="center" wrapText="1"/>
      <protection/>
    </xf>
    <xf numFmtId="185" fontId="20" fillId="4" borderId="10" xfId="53" applyNumberFormat="1" applyFont="1" applyFill="1" applyBorder="1" applyAlignment="1">
      <alignment horizontal="center" vertical="center" wrapText="1"/>
      <protection/>
    </xf>
    <xf numFmtId="185" fontId="20" fillId="25" borderId="10" xfId="53" applyNumberFormat="1" applyFont="1" applyFill="1" applyBorder="1" applyAlignment="1">
      <alignment horizontal="center" vertical="center" wrapText="1"/>
      <protection/>
    </xf>
    <xf numFmtId="0" fontId="23" fillId="25" borderId="10" xfId="53" applyFont="1" applyFill="1" applyBorder="1" applyAlignment="1">
      <alignment horizontal="left" vertical="center" wrapText="1"/>
      <protection/>
    </xf>
    <xf numFmtId="172" fontId="20" fillId="25" borderId="10" xfId="53" applyNumberFormat="1" applyFont="1" applyFill="1" applyBorder="1" applyAlignment="1">
      <alignment horizontal="center" vertical="center" wrapText="1"/>
      <protection/>
    </xf>
    <xf numFmtId="172" fontId="27" fillId="0" borderId="10" xfId="53" applyNumberFormat="1" applyFont="1" applyFill="1" applyBorder="1" applyAlignment="1">
      <alignment horizontal="center" vertical="center" wrapText="1"/>
      <protection/>
    </xf>
    <xf numFmtId="172" fontId="26" fillId="0" borderId="10" xfId="53" applyNumberFormat="1" applyFont="1" applyFill="1" applyBorder="1" applyAlignment="1">
      <alignment horizontal="center" vertical="center" wrapText="1"/>
      <protection/>
    </xf>
    <xf numFmtId="49" fontId="22" fillId="25" borderId="10" xfId="0" applyNumberFormat="1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88" fontId="27" fillId="0" borderId="10" xfId="0" applyNumberFormat="1" applyFont="1" applyFill="1" applyBorder="1" applyAlignment="1">
      <alignment horizontal="center" vertical="center" wrapText="1"/>
    </xf>
    <xf numFmtId="188" fontId="26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Border="1" applyAlignment="1">
      <alignment horizontal="center"/>
    </xf>
    <xf numFmtId="188" fontId="23" fillId="0" borderId="0" xfId="0" applyNumberFormat="1" applyFont="1" applyAlignment="1">
      <alignment/>
    </xf>
    <xf numFmtId="0" fontId="33" fillId="0" borderId="11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8" fillId="0" borderId="11" xfId="53" applyFont="1" applyFill="1" applyBorder="1" applyAlignment="1">
      <alignment horizontal="center" vertical="center" wrapText="1"/>
      <protection/>
    </xf>
    <xf numFmtId="49" fontId="28" fillId="0" borderId="11" xfId="53" applyNumberFormat="1" applyFont="1" applyFill="1" applyBorder="1" applyAlignment="1">
      <alignment horizontal="center" vertical="center" wrapText="1"/>
      <protection/>
    </xf>
    <xf numFmtId="49" fontId="35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172" fontId="23" fillId="25" borderId="10" xfId="0" applyNumberFormat="1" applyFont="1" applyFill="1" applyBorder="1" applyAlignment="1">
      <alignment horizontal="center" vertical="center" wrapText="1"/>
    </xf>
    <xf numFmtId="185" fontId="23" fillId="25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188" fontId="27" fillId="4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188" fontId="27" fillId="4" borderId="10" xfId="53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wrapText="1"/>
    </xf>
    <xf numFmtId="185" fontId="26" fillId="25" borderId="10" xfId="53" applyNumberFormat="1" applyFont="1" applyFill="1" applyBorder="1" applyAlignment="1">
      <alignment horizontal="center" vertical="center" wrapText="1"/>
      <protection/>
    </xf>
    <xf numFmtId="172" fontId="24" fillId="24" borderId="10" xfId="0" applyNumberFormat="1" applyFont="1" applyFill="1" applyBorder="1" applyAlignment="1">
      <alignment horizontal="center" vertical="center" wrapText="1"/>
    </xf>
    <xf numFmtId="188" fontId="26" fillId="25" borderId="10" xfId="5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right" wrapText="1"/>
    </xf>
    <xf numFmtId="187" fontId="26" fillId="0" borderId="10" xfId="0" applyNumberFormat="1" applyFont="1" applyFill="1" applyBorder="1" applyAlignment="1">
      <alignment horizontal="center" vertical="center" wrapText="1"/>
    </xf>
    <xf numFmtId="187" fontId="27" fillId="0" borderId="10" xfId="0" applyNumberFormat="1" applyFont="1" applyFill="1" applyBorder="1" applyAlignment="1">
      <alignment horizontal="center" vertical="center" wrapText="1"/>
    </xf>
    <xf numFmtId="0" fontId="23" fillId="0" borderId="0" xfId="53" applyFont="1" applyFill="1" applyBorder="1" applyAlignment="1">
      <alignment horizontal="left" vertical="center" wrapText="1"/>
      <protection/>
    </xf>
    <xf numFmtId="188" fontId="20" fillId="4" borderId="10" xfId="53" applyNumberFormat="1" applyFont="1" applyFill="1" applyBorder="1" applyAlignment="1">
      <alignment horizontal="center" vertical="center" wrapText="1"/>
      <protection/>
    </xf>
    <xf numFmtId="49" fontId="40" fillId="0" borderId="10" xfId="0" applyNumberFormat="1" applyFont="1" applyFill="1" applyBorder="1" applyAlignment="1">
      <alignment horizontal="center" vertical="center" wrapText="1"/>
    </xf>
    <xf numFmtId="185" fontId="40" fillId="24" borderId="10" xfId="0" applyNumberFormat="1" applyFont="1" applyFill="1" applyBorder="1" applyAlignment="1">
      <alignment horizontal="center" vertical="center" wrapText="1"/>
    </xf>
    <xf numFmtId="49" fontId="40" fillId="25" borderId="10" xfId="0" applyNumberFormat="1" applyFont="1" applyFill="1" applyBorder="1" applyAlignment="1">
      <alignment horizontal="center" vertical="center" wrapText="1"/>
    </xf>
    <xf numFmtId="49" fontId="41" fillId="25" borderId="10" xfId="0" applyNumberFormat="1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left" vertical="center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49" fontId="37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185" fontId="24" fillId="24" borderId="10" xfId="0" applyNumberFormat="1" applyFont="1" applyFill="1" applyBorder="1" applyAlignment="1">
      <alignment horizontal="center" vertical="center" wrapText="1"/>
    </xf>
    <xf numFmtId="185" fontId="40" fillId="25" borderId="10" xfId="0" applyNumberFormat="1" applyFont="1" applyFill="1" applyBorder="1" applyAlignment="1">
      <alignment horizontal="center" vertical="center" wrapText="1"/>
    </xf>
    <xf numFmtId="0" fontId="26" fillId="25" borderId="11" xfId="53" applyFont="1" applyFill="1" applyBorder="1" applyAlignment="1">
      <alignment horizontal="center" vertical="center" wrapText="1"/>
      <protection/>
    </xf>
    <xf numFmtId="2" fontId="27" fillId="0" borderId="10" xfId="0" applyNumberFormat="1" applyFont="1" applyFill="1" applyBorder="1" applyAlignment="1">
      <alignment horizontal="center" vertical="center" wrapText="1"/>
    </xf>
    <xf numFmtId="2" fontId="23" fillId="25" borderId="10" xfId="0" applyNumberFormat="1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wrapText="1"/>
    </xf>
    <xf numFmtId="0" fontId="23" fillId="0" borderId="12" xfId="0" applyFont="1" applyBorder="1" applyAlignment="1">
      <alignment horizontal="center" vertical="top" wrapText="1"/>
    </xf>
    <xf numFmtId="188" fontId="27" fillId="25" borderId="10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right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18"/>
  <sheetViews>
    <sheetView tabSelected="1" view="pageBreakPreview" zoomScale="96" zoomScaleSheetLayoutView="96" workbookViewId="0" topLeftCell="A1">
      <selection activeCell="L4" sqref="L4"/>
    </sheetView>
  </sheetViews>
  <sheetFormatPr defaultColWidth="9.125" defaultRowHeight="12.75"/>
  <cols>
    <col min="1" max="1" width="4.50390625" style="2" customWidth="1"/>
    <col min="2" max="2" width="47.50390625" style="2" customWidth="1"/>
    <col min="3" max="3" width="7.875" style="2" customWidth="1"/>
    <col min="4" max="4" width="5.625" style="2" customWidth="1"/>
    <col min="5" max="5" width="6.50390625" style="2" customWidth="1"/>
    <col min="6" max="6" width="12.625" style="2" customWidth="1"/>
    <col min="7" max="7" width="7.875" style="2" customWidth="1"/>
    <col min="8" max="8" width="11.50390625" style="2" customWidth="1"/>
    <col min="9" max="9" width="13.50390625" style="2" customWidth="1"/>
    <col min="10" max="10" width="14.125" style="2" customWidth="1"/>
    <col min="11" max="11" width="10.00390625" style="2" bestFit="1" customWidth="1"/>
    <col min="12" max="16384" width="9.125" style="2" customWidth="1"/>
  </cols>
  <sheetData>
    <row r="1" spans="3:10" ht="15.75" customHeight="1">
      <c r="C1" s="2" t="s">
        <v>56</v>
      </c>
      <c r="I1" s="1"/>
      <c r="J1" s="1" t="s">
        <v>123</v>
      </c>
    </row>
    <row r="2" spans="1:10" ht="12.75" customHeight="1">
      <c r="A2" s="124" t="s">
        <v>155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2.7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2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</row>
    <row r="5" spans="2:7" ht="13.5">
      <c r="B5" s="4"/>
      <c r="C5" s="1"/>
      <c r="G5" s="3"/>
    </row>
    <row r="6" spans="1:13" ht="12.75" customHeight="1">
      <c r="A6" s="131" t="s">
        <v>124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96"/>
      <c r="M6" s="96"/>
    </row>
    <row r="7" spans="1:13" ht="24.75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97"/>
      <c r="M7" s="97"/>
    </row>
    <row r="8" spans="1:11" ht="38.25" customHeight="1" hidden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ht="22.5" customHeight="1">
      <c r="A9" s="99"/>
      <c r="B9" s="99"/>
      <c r="C9" s="99"/>
      <c r="D9" s="99"/>
      <c r="E9" s="99"/>
      <c r="F9" s="99"/>
      <c r="G9" s="99"/>
      <c r="H9" s="99"/>
      <c r="I9" s="99"/>
      <c r="J9" s="103" t="s">
        <v>125</v>
      </c>
      <c r="K9" s="99"/>
    </row>
    <row r="10" spans="1:10" ht="12.75" customHeight="1">
      <c r="A10" s="129" t="s">
        <v>0</v>
      </c>
      <c r="B10" s="129" t="s">
        <v>10</v>
      </c>
      <c r="C10" s="127" t="s">
        <v>11</v>
      </c>
      <c r="D10" s="127" t="s">
        <v>12</v>
      </c>
      <c r="E10" s="127" t="s">
        <v>13</v>
      </c>
      <c r="F10" s="127" t="s">
        <v>14</v>
      </c>
      <c r="G10" s="127" t="s">
        <v>15</v>
      </c>
      <c r="H10" s="130" t="s">
        <v>115</v>
      </c>
      <c r="I10" s="130" t="s">
        <v>113</v>
      </c>
      <c r="J10" s="130" t="s">
        <v>114</v>
      </c>
    </row>
    <row r="11" spans="1:10" ht="12.75">
      <c r="A11" s="129"/>
      <c r="B11" s="129"/>
      <c r="C11" s="127"/>
      <c r="D11" s="127"/>
      <c r="E11" s="127"/>
      <c r="F11" s="127"/>
      <c r="G11" s="127"/>
      <c r="H11" s="130"/>
      <c r="I11" s="130"/>
      <c r="J11" s="130"/>
    </row>
    <row r="12" spans="1:11" ht="39">
      <c r="A12" s="128">
        <v>1</v>
      </c>
      <c r="B12" s="33" t="s">
        <v>116</v>
      </c>
      <c r="C12" s="8" t="s">
        <v>57</v>
      </c>
      <c r="D12" s="7"/>
      <c r="E12" s="7"/>
      <c r="F12" s="7"/>
      <c r="G12" s="8"/>
      <c r="H12" s="74">
        <f>H13+H90+H99+H129+H145+H172</f>
        <v>4370.05183</v>
      </c>
      <c r="I12" s="74">
        <f>I13+I90+I99+I129+I145+I172</f>
        <v>4370.05183</v>
      </c>
      <c r="J12" s="62">
        <f aca="true" t="shared" si="0" ref="J12:J25">I12/H12*100</f>
        <v>100</v>
      </c>
      <c r="K12" s="77"/>
    </row>
    <row r="13" spans="1:10" ht="19.5" customHeight="1">
      <c r="A13" s="128"/>
      <c r="B13" s="34" t="s">
        <v>2</v>
      </c>
      <c r="C13" s="9">
        <v>991</v>
      </c>
      <c r="D13" s="15" t="s">
        <v>16</v>
      </c>
      <c r="E13" s="16"/>
      <c r="F13" s="23"/>
      <c r="G13" s="27"/>
      <c r="H13" s="95">
        <f>H14+H20+H54+H61+H71+H66</f>
        <v>1543.63144</v>
      </c>
      <c r="I13" s="95">
        <f>I14+I20+I54+I71</f>
        <v>1543.63144</v>
      </c>
      <c r="J13" s="62">
        <f t="shared" si="0"/>
        <v>100</v>
      </c>
    </row>
    <row r="14" spans="1:10" ht="39">
      <c r="A14" s="128"/>
      <c r="B14" s="35" t="s">
        <v>17</v>
      </c>
      <c r="C14" s="8" t="s">
        <v>57</v>
      </c>
      <c r="D14" s="71" t="s">
        <v>16</v>
      </c>
      <c r="E14" s="71" t="s">
        <v>18</v>
      </c>
      <c r="F14" s="24"/>
      <c r="G14" s="28"/>
      <c r="H14" s="74">
        <f aca="true" t="shared" si="1" ref="H14:I16">H15</f>
        <v>453.38583</v>
      </c>
      <c r="I14" s="74">
        <f t="shared" si="1"/>
        <v>453.38583</v>
      </c>
      <c r="J14" s="62">
        <f t="shared" si="0"/>
        <v>100</v>
      </c>
    </row>
    <row r="15" spans="1:10" ht="26.25">
      <c r="A15" s="128"/>
      <c r="B15" s="36" t="s">
        <v>101</v>
      </c>
      <c r="C15" s="8" t="s">
        <v>57</v>
      </c>
      <c r="D15" s="18" t="s">
        <v>16</v>
      </c>
      <c r="E15" s="18" t="s">
        <v>18</v>
      </c>
      <c r="F15" s="24" t="s">
        <v>102</v>
      </c>
      <c r="G15" s="28"/>
      <c r="H15" s="75">
        <f t="shared" si="1"/>
        <v>453.38583</v>
      </c>
      <c r="I15" s="75">
        <f t="shared" si="1"/>
        <v>453.38583</v>
      </c>
      <c r="J15" s="62">
        <f t="shared" si="0"/>
        <v>100</v>
      </c>
    </row>
    <row r="16" spans="1:10" ht="15">
      <c r="A16" s="128"/>
      <c r="B16" s="36" t="s">
        <v>103</v>
      </c>
      <c r="C16" s="8" t="s">
        <v>57</v>
      </c>
      <c r="D16" s="18" t="s">
        <v>16</v>
      </c>
      <c r="E16" s="18" t="s">
        <v>18</v>
      </c>
      <c r="F16" s="24" t="s">
        <v>104</v>
      </c>
      <c r="G16" s="28"/>
      <c r="H16" s="75">
        <f t="shared" si="1"/>
        <v>453.38583</v>
      </c>
      <c r="I16" s="75">
        <f t="shared" si="1"/>
        <v>453.38583</v>
      </c>
      <c r="J16" s="62">
        <f t="shared" si="0"/>
        <v>100</v>
      </c>
    </row>
    <row r="17" spans="1:10" ht="15">
      <c r="A17" s="128"/>
      <c r="B17" s="36" t="s">
        <v>98</v>
      </c>
      <c r="C17" s="8" t="s">
        <v>57</v>
      </c>
      <c r="D17" s="18" t="s">
        <v>16</v>
      </c>
      <c r="E17" s="18" t="s">
        <v>18</v>
      </c>
      <c r="F17" s="24" t="s">
        <v>93</v>
      </c>
      <c r="G17" s="28"/>
      <c r="H17" s="75">
        <f>H18+H19</f>
        <v>453.38583</v>
      </c>
      <c r="I17" s="75">
        <f>I18+I19</f>
        <v>453.38583</v>
      </c>
      <c r="J17" s="62">
        <f t="shared" si="0"/>
        <v>100</v>
      </c>
    </row>
    <row r="18" spans="1:10" ht="26.25">
      <c r="A18" s="128"/>
      <c r="B18" s="36" t="s">
        <v>80</v>
      </c>
      <c r="C18" s="8" t="s">
        <v>57</v>
      </c>
      <c r="D18" s="18" t="s">
        <v>16</v>
      </c>
      <c r="E18" s="18" t="s">
        <v>18</v>
      </c>
      <c r="F18" s="24" t="s">
        <v>93</v>
      </c>
      <c r="G18" s="28" t="s">
        <v>38</v>
      </c>
      <c r="H18" s="75">
        <v>348.2226</v>
      </c>
      <c r="I18" s="75">
        <v>348.2226</v>
      </c>
      <c r="J18" s="62">
        <f t="shared" si="0"/>
        <v>100</v>
      </c>
    </row>
    <row r="19" spans="1:10" ht="39">
      <c r="A19" s="128"/>
      <c r="B19" s="36" t="s">
        <v>81</v>
      </c>
      <c r="C19" s="8" t="s">
        <v>57</v>
      </c>
      <c r="D19" s="18" t="s">
        <v>16</v>
      </c>
      <c r="E19" s="18" t="s">
        <v>18</v>
      </c>
      <c r="F19" s="24" t="s">
        <v>93</v>
      </c>
      <c r="G19" s="28" t="s">
        <v>82</v>
      </c>
      <c r="H19" s="75">
        <v>105.16323</v>
      </c>
      <c r="I19" s="75">
        <v>105.16323</v>
      </c>
      <c r="J19" s="62">
        <f t="shared" si="0"/>
        <v>100</v>
      </c>
    </row>
    <row r="20" spans="1:10" ht="57.75" customHeight="1">
      <c r="A20" s="128"/>
      <c r="B20" s="35" t="s">
        <v>3</v>
      </c>
      <c r="C20" s="8" t="s">
        <v>57</v>
      </c>
      <c r="D20" s="17" t="s">
        <v>16</v>
      </c>
      <c r="E20" s="17" t="s">
        <v>19</v>
      </c>
      <c r="F20" s="24"/>
      <c r="G20" s="28"/>
      <c r="H20" s="74">
        <f>H21</f>
        <v>898.57561</v>
      </c>
      <c r="I20" s="74">
        <f>I21</f>
        <v>898.57561</v>
      </c>
      <c r="J20" s="62">
        <f t="shared" si="0"/>
        <v>100</v>
      </c>
    </row>
    <row r="21" spans="1:10" ht="30.75" customHeight="1">
      <c r="A21" s="128"/>
      <c r="B21" s="36" t="s">
        <v>101</v>
      </c>
      <c r="C21" s="8" t="s">
        <v>57</v>
      </c>
      <c r="D21" s="18" t="s">
        <v>16</v>
      </c>
      <c r="E21" s="18" t="s">
        <v>19</v>
      </c>
      <c r="F21" s="24" t="s">
        <v>102</v>
      </c>
      <c r="G21" s="28"/>
      <c r="H21" s="75">
        <f>H22</f>
        <v>898.57561</v>
      </c>
      <c r="I21" s="75">
        <f>I22</f>
        <v>898.57561</v>
      </c>
      <c r="J21" s="62">
        <f t="shared" si="0"/>
        <v>100</v>
      </c>
    </row>
    <row r="22" spans="1:10" ht="25.5" customHeight="1">
      <c r="A22" s="128"/>
      <c r="B22" s="36" t="s">
        <v>103</v>
      </c>
      <c r="C22" s="8" t="s">
        <v>57</v>
      </c>
      <c r="D22" s="18" t="s">
        <v>16</v>
      </c>
      <c r="E22" s="18" t="s">
        <v>19</v>
      </c>
      <c r="F22" s="24" t="s">
        <v>104</v>
      </c>
      <c r="G22" s="28"/>
      <c r="H22" s="75">
        <f>H23+H37+H39+H44+H28+H35+H52+H42+H32</f>
        <v>898.57561</v>
      </c>
      <c r="I22" s="75">
        <f>I23+I44+I32+I35+I37+I42+I53</f>
        <v>898.57561</v>
      </c>
      <c r="J22" s="62">
        <f t="shared" si="0"/>
        <v>100</v>
      </c>
    </row>
    <row r="23" spans="1:10" ht="24" customHeight="1">
      <c r="A23" s="128"/>
      <c r="B23" s="36" t="s">
        <v>98</v>
      </c>
      <c r="C23" s="8" t="s">
        <v>57</v>
      </c>
      <c r="D23" s="18" t="s">
        <v>16</v>
      </c>
      <c r="E23" s="18" t="s">
        <v>19</v>
      </c>
      <c r="F23" s="24" t="s">
        <v>93</v>
      </c>
      <c r="G23" s="28"/>
      <c r="H23" s="74">
        <f>H24+H25+H26+H31</f>
        <v>648.28766</v>
      </c>
      <c r="I23" s="74">
        <f>I24+I25+I26+I31</f>
        <v>648.28766</v>
      </c>
      <c r="J23" s="62">
        <f t="shared" si="0"/>
        <v>100</v>
      </c>
    </row>
    <row r="24" spans="1:10" ht="24" customHeight="1">
      <c r="A24" s="128"/>
      <c r="B24" s="36" t="s">
        <v>80</v>
      </c>
      <c r="C24" s="8" t="s">
        <v>57</v>
      </c>
      <c r="D24" s="18" t="s">
        <v>16</v>
      </c>
      <c r="E24" s="18" t="s">
        <v>19</v>
      </c>
      <c r="F24" s="24" t="s">
        <v>93</v>
      </c>
      <c r="G24" s="28" t="s">
        <v>38</v>
      </c>
      <c r="H24" s="104">
        <v>465.651</v>
      </c>
      <c r="I24" s="75">
        <v>465.651</v>
      </c>
      <c r="J24" s="62">
        <f t="shared" si="0"/>
        <v>100</v>
      </c>
    </row>
    <row r="25" spans="1:10" ht="24" customHeight="1">
      <c r="A25" s="128"/>
      <c r="B25" s="36" t="s">
        <v>81</v>
      </c>
      <c r="C25" s="8" t="s">
        <v>57</v>
      </c>
      <c r="D25" s="18" t="s">
        <v>16</v>
      </c>
      <c r="E25" s="18" t="s">
        <v>19</v>
      </c>
      <c r="F25" s="24" t="s">
        <v>93</v>
      </c>
      <c r="G25" s="28" t="s">
        <v>82</v>
      </c>
      <c r="H25" s="75">
        <v>127.14266</v>
      </c>
      <c r="I25" s="75">
        <v>127.14266</v>
      </c>
      <c r="J25" s="62">
        <f t="shared" si="0"/>
        <v>100</v>
      </c>
    </row>
    <row r="26" spans="1:10" ht="26.25">
      <c r="A26" s="128"/>
      <c r="B26" s="36" t="s">
        <v>54</v>
      </c>
      <c r="C26" s="8" t="s">
        <v>57</v>
      </c>
      <c r="D26" s="18" t="s">
        <v>16</v>
      </c>
      <c r="E26" s="18" t="s">
        <v>19</v>
      </c>
      <c r="F26" s="24" t="s">
        <v>93</v>
      </c>
      <c r="G26" s="28" t="s">
        <v>43</v>
      </c>
      <c r="H26" s="75">
        <v>55.319</v>
      </c>
      <c r="I26" s="75">
        <v>55.319</v>
      </c>
      <c r="J26" s="62">
        <v>100</v>
      </c>
    </row>
    <row r="27" spans="1:10" ht="24" customHeight="1" hidden="1">
      <c r="A27" s="128"/>
      <c r="B27" s="36" t="s">
        <v>121</v>
      </c>
      <c r="C27" s="8" t="s">
        <v>57</v>
      </c>
      <c r="D27" s="18" t="s">
        <v>16</v>
      </c>
      <c r="E27" s="18" t="s">
        <v>19</v>
      </c>
      <c r="F27" s="24" t="s">
        <v>122</v>
      </c>
      <c r="G27" s="28" t="s">
        <v>118</v>
      </c>
      <c r="H27" s="104"/>
      <c r="I27" s="75"/>
      <c r="J27" s="62" t="e">
        <f>I27/H27*100</f>
        <v>#DIV/0!</v>
      </c>
    </row>
    <row r="28" spans="1:10" ht="24" customHeight="1" hidden="1">
      <c r="A28" s="128"/>
      <c r="B28" s="36" t="s">
        <v>129</v>
      </c>
      <c r="C28" s="8" t="s">
        <v>57</v>
      </c>
      <c r="D28" s="18" t="s">
        <v>16</v>
      </c>
      <c r="E28" s="18" t="s">
        <v>19</v>
      </c>
      <c r="F28" s="24" t="s">
        <v>127</v>
      </c>
      <c r="G28" s="28"/>
      <c r="H28" s="105">
        <f>H29+H30</f>
        <v>0</v>
      </c>
      <c r="I28" s="74">
        <f>I29+I30</f>
        <v>0</v>
      </c>
      <c r="J28" s="62" t="e">
        <f>I28/H28*100</f>
        <v>#DIV/0!</v>
      </c>
    </row>
    <row r="29" spans="1:10" ht="24" customHeight="1" hidden="1">
      <c r="A29" s="128"/>
      <c r="B29" s="36" t="s">
        <v>80</v>
      </c>
      <c r="C29" s="8" t="s">
        <v>57</v>
      </c>
      <c r="D29" s="18" t="s">
        <v>16</v>
      </c>
      <c r="E29" s="18" t="s">
        <v>19</v>
      </c>
      <c r="F29" s="24" t="s">
        <v>127</v>
      </c>
      <c r="G29" s="28" t="s">
        <v>38</v>
      </c>
      <c r="H29" s="104"/>
      <c r="I29" s="75"/>
      <c r="J29" s="62" t="e">
        <f>I29/H29*100</f>
        <v>#DIV/0!</v>
      </c>
    </row>
    <row r="30" spans="1:10" ht="24" customHeight="1" hidden="1">
      <c r="A30" s="128"/>
      <c r="B30" s="36" t="s">
        <v>130</v>
      </c>
      <c r="C30" s="8" t="s">
        <v>57</v>
      </c>
      <c r="D30" s="18" t="s">
        <v>16</v>
      </c>
      <c r="E30" s="18" t="s">
        <v>19</v>
      </c>
      <c r="F30" s="24" t="s">
        <v>127</v>
      </c>
      <c r="G30" s="28" t="s">
        <v>82</v>
      </c>
      <c r="H30" s="104"/>
      <c r="I30" s="75"/>
      <c r="J30" s="62" t="e">
        <f>I30/H30*100</f>
        <v>#DIV/0!</v>
      </c>
    </row>
    <row r="31" spans="1:10" ht="24" customHeight="1">
      <c r="A31" s="128"/>
      <c r="B31" s="36" t="s">
        <v>40</v>
      </c>
      <c r="C31" s="8" t="s">
        <v>57</v>
      </c>
      <c r="D31" s="18" t="s">
        <v>16</v>
      </c>
      <c r="E31" s="18" t="s">
        <v>19</v>
      </c>
      <c r="F31" s="24" t="s">
        <v>93</v>
      </c>
      <c r="G31" s="28" t="s">
        <v>44</v>
      </c>
      <c r="H31" s="104">
        <v>0.175</v>
      </c>
      <c r="I31" s="75">
        <v>0.175</v>
      </c>
      <c r="J31" s="62">
        <f>I31/H31*100</f>
        <v>100</v>
      </c>
    </row>
    <row r="32" spans="1:10" ht="24" customHeight="1">
      <c r="A32" s="128"/>
      <c r="B32" s="36" t="s">
        <v>150</v>
      </c>
      <c r="C32" s="8" t="s">
        <v>57</v>
      </c>
      <c r="D32" s="18" t="s">
        <v>16</v>
      </c>
      <c r="E32" s="18" t="s">
        <v>19</v>
      </c>
      <c r="F32" s="24" t="s">
        <v>152</v>
      </c>
      <c r="G32" s="28"/>
      <c r="H32" s="104">
        <f>H33+H34</f>
        <v>4.2</v>
      </c>
      <c r="I32" s="75">
        <f>I33+I34</f>
        <v>4.2</v>
      </c>
      <c r="J32" s="62">
        <v>100</v>
      </c>
    </row>
    <row r="33" spans="1:10" ht="24" customHeight="1">
      <c r="A33" s="128"/>
      <c r="B33" s="36" t="s">
        <v>80</v>
      </c>
      <c r="C33" s="8" t="s">
        <v>57</v>
      </c>
      <c r="D33" s="18" t="s">
        <v>16</v>
      </c>
      <c r="E33" s="18" t="s">
        <v>19</v>
      </c>
      <c r="F33" s="24" t="s">
        <v>152</v>
      </c>
      <c r="G33" s="28" t="s">
        <v>38</v>
      </c>
      <c r="H33" s="104">
        <v>3.2</v>
      </c>
      <c r="I33" s="75">
        <v>3.2</v>
      </c>
      <c r="J33" s="62">
        <v>100</v>
      </c>
    </row>
    <row r="34" spans="1:10" ht="24" customHeight="1">
      <c r="A34" s="128"/>
      <c r="B34" s="36" t="s">
        <v>151</v>
      </c>
      <c r="C34" s="8" t="s">
        <v>57</v>
      </c>
      <c r="D34" s="18" t="s">
        <v>16</v>
      </c>
      <c r="E34" s="18" t="s">
        <v>19</v>
      </c>
      <c r="F34" s="24" t="s">
        <v>152</v>
      </c>
      <c r="G34" s="28" t="s">
        <v>82</v>
      </c>
      <c r="H34" s="104">
        <v>1</v>
      </c>
      <c r="I34" s="75">
        <v>1</v>
      </c>
      <c r="J34" s="62">
        <v>100</v>
      </c>
    </row>
    <row r="35" spans="1:10" ht="44.25" customHeight="1">
      <c r="A35" s="128"/>
      <c r="B35" s="36" t="s">
        <v>136</v>
      </c>
      <c r="C35" s="8" t="s">
        <v>57</v>
      </c>
      <c r="D35" s="18" t="s">
        <v>16</v>
      </c>
      <c r="E35" s="18" t="s">
        <v>19</v>
      </c>
      <c r="F35" s="24" t="s">
        <v>135</v>
      </c>
      <c r="G35" s="28"/>
      <c r="H35" s="104">
        <f>H36</f>
        <v>8.75</v>
      </c>
      <c r="I35" s="75">
        <f>I36</f>
        <v>8.75</v>
      </c>
      <c r="J35" s="62">
        <f>J36</f>
        <v>100</v>
      </c>
    </row>
    <row r="36" spans="1:10" ht="24" customHeight="1">
      <c r="A36" s="128"/>
      <c r="B36" s="36" t="s">
        <v>54</v>
      </c>
      <c r="C36" s="8" t="s">
        <v>57</v>
      </c>
      <c r="D36" s="18" t="s">
        <v>16</v>
      </c>
      <c r="E36" s="18" t="s">
        <v>19</v>
      </c>
      <c r="F36" s="24" t="s">
        <v>135</v>
      </c>
      <c r="G36" s="28" t="s">
        <v>43</v>
      </c>
      <c r="H36" s="104">
        <v>8.75</v>
      </c>
      <c r="I36" s="75">
        <v>8.75</v>
      </c>
      <c r="J36" s="62">
        <f>I36/H36*100</f>
        <v>100</v>
      </c>
    </row>
    <row r="37" spans="1:10" ht="52.5" customHeight="1">
      <c r="A37" s="128"/>
      <c r="B37" s="36" t="s">
        <v>97</v>
      </c>
      <c r="C37" s="8" t="s">
        <v>57</v>
      </c>
      <c r="D37" s="18" t="s">
        <v>16</v>
      </c>
      <c r="E37" s="18" t="s">
        <v>19</v>
      </c>
      <c r="F37" s="24" t="s">
        <v>94</v>
      </c>
      <c r="G37" s="28"/>
      <c r="H37" s="10">
        <f>H38+H41</f>
        <v>2.5</v>
      </c>
      <c r="I37" s="10">
        <f>I38+I41</f>
        <v>2.5</v>
      </c>
      <c r="J37" s="62">
        <v>100</v>
      </c>
    </row>
    <row r="38" spans="1:10" ht="31.5" customHeight="1">
      <c r="A38" s="128"/>
      <c r="B38" s="36" t="s">
        <v>54</v>
      </c>
      <c r="C38" s="8" t="s">
        <v>57</v>
      </c>
      <c r="D38" s="18" t="s">
        <v>16</v>
      </c>
      <c r="E38" s="18" t="s">
        <v>19</v>
      </c>
      <c r="F38" s="24" t="s">
        <v>94</v>
      </c>
      <c r="G38" s="28" t="s">
        <v>43</v>
      </c>
      <c r="H38" s="43">
        <v>2.367</v>
      </c>
      <c r="I38" s="43">
        <v>2.367</v>
      </c>
      <c r="J38" s="62">
        <v>100</v>
      </c>
    </row>
    <row r="39" spans="1:10" ht="39.75" customHeight="1" hidden="1">
      <c r="A39" s="128"/>
      <c r="B39" s="89" t="s">
        <v>108</v>
      </c>
      <c r="C39" s="8" t="s">
        <v>57</v>
      </c>
      <c r="D39" s="18" t="s">
        <v>16</v>
      </c>
      <c r="E39" s="18" t="s">
        <v>19</v>
      </c>
      <c r="F39" s="90" t="s">
        <v>109</v>
      </c>
      <c r="G39" s="72"/>
      <c r="H39" s="101">
        <f>H40</f>
        <v>0</v>
      </c>
      <c r="I39" s="62">
        <v>32</v>
      </c>
      <c r="J39" s="62" t="e">
        <f>I39/H39*100</f>
        <v>#DIV/0!</v>
      </c>
    </row>
    <row r="40" spans="1:10" ht="31.5" customHeight="1" hidden="1">
      <c r="A40" s="128"/>
      <c r="B40" s="36" t="s">
        <v>54</v>
      </c>
      <c r="C40" s="8" t="s">
        <v>57</v>
      </c>
      <c r="D40" s="18" t="s">
        <v>16</v>
      </c>
      <c r="E40" s="18" t="s">
        <v>19</v>
      </c>
      <c r="F40" s="90" t="s">
        <v>109</v>
      </c>
      <c r="G40" s="72" t="s">
        <v>43</v>
      </c>
      <c r="H40" s="92"/>
      <c r="I40" s="63"/>
      <c r="J40" s="62" t="e">
        <f>I40/H40*100</f>
        <v>#DIV/0!</v>
      </c>
    </row>
    <row r="41" spans="1:10" ht="31.5" customHeight="1">
      <c r="A41" s="128"/>
      <c r="B41" s="36" t="s">
        <v>117</v>
      </c>
      <c r="C41" s="8" t="s">
        <v>57</v>
      </c>
      <c r="D41" s="18" t="s">
        <v>16</v>
      </c>
      <c r="E41" s="18" t="s">
        <v>19</v>
      </c>
      <c r="F41" s="90" t="s">
        <v>94</v>
      </c>
      <c r="G41" s="72" t="s">
        <v>118</v>
      </c>
      <c r="H41" s="93">
        <v>0.133</v>
      </c>
      <c r="I41" s="43">
        <v>0.133</v>
      </c>
      <c r="J41" s="62">
        <v>100</v>
      </c>
    </row>
    <row r="42" spans="1:10" ht="31.5" customHeight="1">
      <c r="A42" s="128"/>
      <c r="B42" s="36" t="s">
        <v>108</v>
      </c>
      <c r="C42" s="8" t="s">
        <v>57</v>
      </c>
      <c r="D42" s="18" t="s">
        <v>16</v>
      </c>
      <c r="E42" s="18" t="s">
        <v>19</v>
      </c>
      <c r="F42" s="90" t="s">
        <v>109</v>
      </c>
      <c r="G42" s="72"/>
      <c r="H42" s="120">
        <f>H43</f>
        <v>33.87</v>
      </c>
      <c r="I42" s="43">
        <f>I43</f>
        <v>33.87</v>
      </c>
      <c r="J42" s="62">
        <f>J43</f>
        <v>100</v>
      </c>
    </row>
    <row r="43" spans="1:10" ht="31.5" customHeight="1">
      <c r="A43" s="128"/>
      <c r="B43" s="36" t="s">
        <v>54</v>
      </c>
      <c r="C43" s="8" t="s">
        <v>57</v>
      </c>
      <c r="D43" s="18" t="s">
        <v>16</v>
      </c>
      <c r="E43" s="18" t="s">
        <v>19</v>
      </c>
      <c r="F43" s="90" t="s">
        <v>109</v>
      </c>
      <c r="G43" s="72" t="s">
        <v>43</v>
      </c>
      <c r="H43" s="120">
        <v>33.87</v>
      </c>
      <c r="I43" s="43">
        <v>33.87</v>
      </c>
      <c r="J43" s="62">
        <f>I43/H43*100</f>
        <v>100</v>
      </c>
    </row>
    <row r="44" spans="1:10" ht="31.5" customHeight="1">
      <c r="A44" s="128"/>
      <c r="B44" s="36" t="s">
        <v>66</v>
      </c>
      <c r="C44" s="8" t="s">
        <v>57</v>
      </c>
      <c r="D44" s="18" t="s">
        <v>16</v>
      </c>
      <c r="E44" s="18" t="s">
        <v>19</v>
      </c>
      <c r="F44" s="24" t="s">
        <v>67</v>
      </c>
      <c r="G44" s="28"/>
      <c r="H44" s="74">
        <f>H46+H47+H49+H51</f>
        <v>192.21795</v>
      </c>
      <c r="I44" s="74">
        <f>I46+I47+I49+I51</f>
        <v>192.21795</v>
      </c>
      <c r="J44" s="62">
        <f>I44/H44*100</f>
        <v>100</v>
      </c>
    </row>
    <row r="45" spans="1:10" ht="32.25" customHeight="1" hidden="1">
      <c r="A45" s="128"/>
      <c r="B45" s="36" t="s">
        <v>80</v>
      </c>
      <c r="C45" s="8" t="s">
        <v>57</v>
      </c>
      <c r="D45" s="18" t="s">
        <v>16</v>
      </c>
      <c r="E45" s="18" t="s">
        <v>19</v>
      </c>
      <c r="F45" s="24" t="s">
        <v>67</v>
      </c>
      <c r="G45" s="28" t="s">
        <v>38</v>
      </c>
      <c r="H45" s="43">
        <v>0</v>
      </c>
      <c r="I45" s="75">
        <v>0</v>
      </c>
      <c r="J45" s="62" t="e">
        <f>I45/H45*100</f>
        <v>#DIV/0!</v>
      </c>
    </row>
    <row r="46" spans="1:10" ht="32.25" customHeight="1">
      <c r="A46" s="128"/>
      <c r="B46" s="36" t="s">
        <v>80</v>
      </c>
      <c r="C46" s="8" t="s">
        <v>57</v>
      </c>
      <c r="D46" s="18" t="s">
        <v>16</v>
      </c>
      <c r="E46" s="18" t="s">
        <v>19</v>
      </c>
      <c r="F46" s="24" t="s">
        <v>67</v>
      </c>
      <c r="G46" s="28" t="s">
        <v>38</v>
      </c>
      <c r="H46" s="75">
        <v>45.24397</v>
      </c>
      <c r="I46" s="75">
        <v>45.24397</v>
      </c>
      <c r="J46" s="62">
        <v>100</v>
      </c>
    </row>
    <row r="47" spans="1:10" ht="37.5" customHeight="1">
      <c r="A47" s="128"/>
      <c r="B47" s="36" t="s">
        <v>81</v>
      </c>
      <c r="C47" s="8" t="s">
        <v>57</v>
      </c>
      <c r="D47" s="18" t="s">
        <v>16</v>
      </c>
      <c r="E47" s="18" t="s">
        <v>19</v>
      </c>
      <c r="F47" s="24" t="s">
        <v>67</v>
      </c>
      <c r="G47" s="28" t="s">
        <v>82</v>
      </c>
      <c r="H47" s="75">
        <v>32.57795</v>
      </c>
      <c r="I47" s="75">
        <v>32.57795</v>
      </c>
      <c r="J47" s="62">
        <f>I47/H47*100</f>
        <v>100</v>
      </c>
    </row>
    <row r="48" spans="1:10" ht="40.5" customHeight="1" hidden="1">
      <c r="A48" s="128"/>
      <c r="B48" s="36" t="s">
        <v>39</v>
      </c>
      <c r="C48" s="8" t="s">
        <v>57</v>
      </c>
      <c r="D48" s="18" t="s">
        <v>16</v>
      </c>
      <c r="E48" s="18" t="s">
        <v>19</v>
      </c>
      <c r="F48" s="24" t="s">
        <v>67</v>
      </c>
      <c r="G48" s="28" t="s">
        <v>42</v>
      </c>
      <c r="H48" s="75"/>
      <c r="I48" s="75"/>
      <c r="J48" s="62" t="e">
        <f>I48/H48*100</f>
        <v>#DIV/0!</v>
      </c>
    </row>
    <row r="49" spans="1:10" ht="26.25">
      <c r="A49" s="128"/>
      <c r="B49" s="36" t="s">
        <v>54</v>
      </c>
      <c r="C49" s="8" t="s">
        <v>57</v>
      </c>
      <c r="D49" s="18" t="s">
        <v>16</v>
      </c>
      <c r="E49" s="18" t="s">
        <v>19</v>
      </c>
      <c r="F49" s="24" t="s">
        <v>67</v>
      </c>
      <c r="G49" s="28" t="s">
        <v>43</v>
      </c>
      <c r="H49" s="75">
        <v>107.29659</v>
      </c>
      <c r="I49" s="75">
        <v>107.29659</v>
      </c>
      <c r="J49" s="62">
        <f>I49/H49*100</f>
        <v>100</v>
      </c>
    </row>
    <row r="50" spans="1:10" ht="26.25" hidden="1">
      <c r="A50" s="128"/>
      <c r="B50" s="36" t="s">
        <v>117</v>
      </c>
      <c r="C50" s="8" t="s">
        <v>57</v>
      </c>
      <c r="D50" s="18" t="s">
        <v>16</v>
      </c>
      <c r="E50" s="18" t="s">
        <v>19</v>
      </c>
      <c r="F50" s="24" t="s">
        <v>67</v>
      </c>
      <c r="G50" s="28" t="s">
        <v>118</v>
      </c>
      <c r="H50" s="43"/>
      <c r="I50" s="43"/>
      <c r="J50" s="62" t="e">
        <f>I50/H50*100</f>
        <v>#DIV/0!</v>
      </c>
    </row>
    <row r="51" spans="1:10" ht="15">
      <c r="A51" s="128"/>
      <c r="B51" s="36" t="s">
        <v>40</v>
      </c>
      <c r="C51" s="8" t="s">
        <v>57</v>
      </c>
      <c r="D51" s="18" t="s">
        <v>16</v>
      </c>
      <c r="E51" s="18" t="s">
        <v>19</v>
      </c>
      <c r="F51" s="24" t="s">
        <v>67</v>
      </c>
      <c r="G51" s="28" t="s">
        <v>44</v>
      </c>
      <c r="H51" s="75">
        <v>7.09944</v>
      </c>
      <c r="I51" s="75">
        <v>7.09944</v>
      </c>
      <c r="J51" s="62">
        <f>I51/H51*100</f>
        <v>100</v>
      </c>
    </row>
    <row r="52" spans="1:10" ht="26.25">
      <c r="A52" s="128"/>
      <c r="B52" s="36" t="s">
        <v>138</v>
      </c>
      <c r="C52" s="8" t="s">
        <v>57</v>
      </c>
      <c r="D52" s="18" t="s">
        <v>16</v>
      </c>
      <c r="E52" s="18" t="s">
        <v>19</v>
      </c>
      <c r="F52" s="24" t="s">
        <v>137</v>
      </c>
      <c r="G52" s="28"/>
      <c r="H52" s="75">
        <f>H53</f>
        <v>8.75</v>
      </c>
      <c r="I52" s="75">
        <f>I53</f>
        <v>8.75</v>
      </c>
      <c r="J52" s="62">
        <f>J53</f>
        <v>100</v>
      </c>
    </row>
    <row r="53" spans="1:10" ht="26.25">
      <c r="A53" s="128"/>
      <c r="B53" s="36" t="s">
        <v>54</v>
      </c>
      <c r="C53" s="8" t="s">
        <v>57</v>
      </c>
      <c r="D53" s="18" t="s">
        <v>16</v>
      </c>
      <c r="E53" s="18" t="s">
        <v>19</v>
      </c>
      <c r="F53" s="24" t="s">
        <v>137</v>
      </c>
      <c r="G53" s="28" t="s">
        <v>43</v>
      </c>
      <c r="H53" s="75">
        <v>8.75</v>
      </c>
      <c r="I53" s="75">
        <v>8.75</v>
      </c>
      <c r="J53" s="62">
        <f aca="true" t="shared" si="2" ref="J53:J58">I53/H53*100</f>
        <v>100</v>
      </c>
    </row>
    <row r="54" spans="1:10" ht="57" customHeight="1">
      <c r="A54" s="128"/>
      <c r="B54" s="35" t="s">
        <v>95</v>
      </c>
      <c r="C54" s="8" t="s">
        <v>57</v>
      </c>
      <c r="D54" s="46" t="s">
        <v>16</v>
      </c>
      <c r="E54" s="46" t="s">
        <v>96</v>
      </c>
      <c r="F54" s="24"/>
      <c r="G54" s="28"/>
      <c r="H54" s="10">
        <f>H55</f>
        <v>187.17</v>
      </c>
      <c r="I54" s="10">
        <f>I55</f>
        <v>187.17</v>
      </c>
      <c r="J54" s="62">
        <f t="shared" si="2"/>
        <v>100</v>
      </c>
    </row>
    <row r="55" spans="1:10" ht="33" customHeight="1">
      <c r="A55" s="128"/>
      <c r="B55" s="36" t="s">
        <v>101</v>
      </c>
      <c r="C55" s="8" t="s">
        <v>57</v>
      </c>
      <c r="D55" s="18" t="s">
        <v>16</v>
      </c>
      <c r="E55" s="18" t="s">
        <v>96</v>
      </c>
      <c r="F55" s="24" t="s">
        <v>102</v>
      </c>
      <c r="G55" s="85"/>
      <c r="H55" s="43">
        <f>H56</f>
        <v>187.17</v>
      </c>
      <c r="I55" s="43">
        <f>I56</f>
        <v>187.17</v>
      </c>
      <c r="J55" s="62">
        <f t="shared" si="2"/>
        <v>100</v>
      </c>
    </row>
    <row r="56" spans="1:10" ht="19.5" customHeight="1">
      <c r="A56" s="128"/>
      <c r="B56" s="36" t="s">
        <v>103</v>
      </c>
      <c r="C56" s="8" t="s">
        <v>57</v>
      </c>
      <c r="D56" s="18" t="s">
        <v>16</v>
      </c>
      <c r="E56" s="18" t="s">
        <v>96</v>
      </c>
      <c r="F56" s="24" t="s">
        <v>104</v>
      </c>
      <c r="G56" s="85"/>
      <c r="H56" s="43">
        <f>H57+H60</f>
        <v>187.17</v>
      </c>
      <c r="I56" s="43">
        <f>I57+I60</f>
        <v>187.17</v>
      </c>
      <c r="J56" s="62">
        <f t="shared" si="2"/>
        <v>100</v>
      </c>
    </row>
    <row r="57" spans="1:10" ht="32.25" customHeight="1">
      <c r="A57" s="128"/>
      <c r="B57" s="67" t="s">
        <v>74</v>
      </c>
      <c r="C57" s="78">
        <v>991</v>
      </c>
      <c r="D57" s="79" t="s">
        <v>16</v>
      </c>
      <c r="E57" s="79" t="s">
        <v>96</v>
      </c>
      <c r="F57" s="24" t="s">
        <v>75</v>
      </c>
      <c r="G57" s="80"/>
      <c r="H57" s="10">
        <f>H58</f>
        <v>177.289</v>
      </c>
      <c r="I57" s="10">
        <f>I58</f>
        <v>177.289</v>
      </c>
      <c r="J57" s="62">
        <f t="shared" si="2"/>
        <v>100</v>
      </c>
    </row>
    <row r="58" spans="1:10" ht="25.5" customHeight="1">
      <c r="A58" s="128"/>
      <c r="B58" s="36" t="s">
        <v>1</v>
      </c>
      <c r="C58" s="81">
        <v>991</v>
      </c>
      <c r="D58" s="82" t="s">
        <v>16</v>
      </c>
      <c r="E58" s="82" t="s">
        <v>96</v>
      </c>
      <c r="F58" s="24" t="s">
        <v>75</v>
      </c>
      <c r="G58" s="82" t="s">
        <v>47</v>
      </c>
      <c r="H58" s="43">
        <v>177.289</v>
      </c>
      <c r="I58" s="43">
        <v>177.289</v>
      </c>
      <c r="J58" s="62">
        <f t="shared" si="2"/>
        <v>100</v>
      </c>
    </row>
    <row r="59" spans="1:10" ht="36.75" customHeight="1">
      <c r="A59" s="128"/>
      <c r="B59" s="36" t="s">
        <v>76</v>
      </c>
      <c r="C59" s="81">
        <v>991</v>
      </c>
      <c r="D59" s="82" t="s">
        <v>16</v>
      </c>
      <c r="E59" s="82" t="s">
        <v>96</v>
      </c>
      <c r="F59" s="24" t="s">
        <v>77</v>
      </c>
      <c r="G59" s="83"/>
      <c r="H59" s="10">
        <f>H60</f>
        <v>9.881</v>
      </c>
      <c r="I59" s="10">
        <f>I60</f>
        <v>9.881</v>
      </c>
      <c r="J59" s="62">
        <v>100</v>
      </c>
    </row>
    <row r="60" spans="1:10" ht="18" customHeight="1">
      <c r="A60" s="128"/>
      <c r="B60" s="36" t="s">
        <v>1</v>
      </c>
      <c r="C60" s="84">
        <v>991</v>
      </c>
      <c r="D60" s="83" t="s">
        <v>16</v>
      </c>
      <c r="E60" s="83" t="s">
        <v>96</v>
      </c>
      <c r="F60" s="24" t="s">
        <v>77</v>
      </c>
      <c r="G60" s="83" t="s">
        <v>47</v>
      </c>
      <c r="H60" s="43">
        <v>9.881</v>
      </c>
      <c r="I60" s="43">
        <v>9.881</v>
      </c>
      <c r="J60" s="62">
        <v>100</v>
      </c>
    </row>
    <row r="61" spans="1:10" ht="18" customHeight="1" hidden="1">
      <c r="A61" s="128"/>
      <c r="B61" s="35" t="s">
        <v>32</v>
      </c>
      <c r="C61" s="81">
        <v>991</v>
      </c>
      <c r="D61" s="82" t="s">
        <v>16</v>
      </c>
      <c r="E61" s="17" t="s">
        <v>28</v>
      </c>
      <c r="F61" s="45"/>
      <c r="G61" s="45"/>
      <c r="H61" s="47">
        <f aca="true" t="shared" si="3" ref="H61:I64">H62</f>
        <v>0</v>
      </c>
      <c r="I61" s="47">
        <f t="shared" si="3"/>
        <v>0</v>
      </c>
      <c r="J61" s="47">
        <v>0</v>
      </c>
    </row>
    <row r="62" spans="1:10" ht="18" customHeight="1" hidden="1">
      <c r="A62" s="128"/>
      <c r="B62" s="36" t="s">
        <v>101</v>
      </c>
      <c r="C62" s="84">
        <v>991</v>
      </c>
      <c r="D62" s="83" t="s">
        <v>16</v>
      </c>
      <c r="E62" s="79" t="s">
        <v>28</v>
      </c>
      <c r="F62" s="24" t="s">
        <v>102</v>
      </c>
      <c r="G62" s="45"/>
      <c r="H62" s="48">
        <f t="shared" si="3"/>
        <v>0</v>
      </c>
      <c r="I62" s="48">
        <f t="shared" si="3"/>
        <v>0</v>
      </c>
      <c r="J62" s="47">
        <v>0</v>
      </c>
    </row>
    <row r="63" spans="1:10" ht="18" customHeight="1" hidden="1">
      <c r="A63" s="128"/>
      <c r="B63" s="36" t="s">
        <v>103</v>
      </c>
      <c r="C63" s="81">
        <v>991</v>
      </c>
      <c r="D63" s="82" t="s">
        <v>16</v>
      </c>
      <c r="E63" s="79" t="s">
        <v>28</v>
      </c>
      <c r="F63" s="24" t="s">
        <v>104</v>
      </c>
      <c r="G63" s="45"/>
      <c r="H63" s="48">
        <f t="shared" si="3"/>
        <v>0</v>
      </c>
      <c r="I63" s="48">
        <f t="shared" si="3"/>
        <v>0</v>
      </c>
      <c r="J63" s="47">
        <v>0</v>
      </c>
    </row>
    <row r="64" spans="1:10" ht="18" customHeight="1" hidden="1">
      <c r="A64" s="128"/>
      <c r="B64" s="36" t="s">
        <v>68</v>
      </c>
      <c r="C64" s="84">
        <v>991</v>
      </c>
      <c r="D64" s="83" t="s">
        <v>16</v>
      </c>
      <c r="E64" s="18" t="s">
        <v>28</v>
      </c>
      <c r="F64" s="24" t="s">
        <v>69</v>
      </c>
      <c r="G64" s="24"/>
      <c r="H64" s="48">
        <f t="shared" si="3"/>
        <v>0</v>
      </c>
      <c r="I64" s="48">
        <f t="shared" si="3"/>
        <v>0</v>
      </c>
      <c r="J64" s="47">
        <v>0</v>
      </c>
    </row>
    <row r="65" spans="1:10" ht="18" customHeight="1" hidden="1">
      <c r="A65" s="128"/>
      <c r="B65" s="36" t="s">
        <v>52</v>
      </c>
      <c r="C65" s="81">
        <v>991</v>
      </c>
      <c r="D65" s="82" t="s">
        <v>16</v>
      </c>
      <c r="E65" s="18" t="s">
        <v>28</v>
      </c>
      <c r="F65" s="24" t="s">
        <v>69</v>
      </c>
      <c r="G65" s="24" t="s">
        <v>45</v>
      </c>
      <c r="H65" s="49">
        <v>0</v>
      </c>
      <c r="I65" s="49">
        <v>0</v>
      </c>
      <c r="J65" s="47">
        <v>0</v>
      </c>
    </row>
    <row r="66" spans="1:10" ht="18" customHeight="1" hidden="1">
      <c r="A66" s="128"/>
      <c r="B66" s="36" t="s">
        <v>32</v>
      </c>
      <c r="C66" s="84">
        <v>991</v>
      </c>
      <c r="D66" s="83" t="s">
        <v>16</v>
      </c>
      <c r="E66" s="18" t="s">
        <v>28</v>
      </c>
      <c r="F66" s="24"/>
      <c r="G66" s="24"/>
      <c r="H66" s="49">
        <f>H69</f>
        <v>0</v>
      </c>
      <c r="I66" s="49" t="s">
        <v>131</v>
      </c>
      <c r="J66" s="47" t="s">
        <v>131</v>
      </c>
    </row>
    <row r="67" spans="1:10" ht="26.25" hidden="1">
      <c r="A67" s="128"/>
      <c r="B67" s="36" t="s">
        <v>133</v>
      </c>
      <c r="C67" s="84">
        <v>991</v>
      </c>
      <c r="D67" s="83" t="s">
        <v>16</v>
      </c>
      <c r="E67" s="18" t="s">
        <v>28</v>
      </c>
      <c r="F67" s="24" t="s">
        <v>102</v>
      </c>
      <c r="G67" s="24"/>
      <c r="H67" s="49">
        <f>H68</f>
        <v>0</v>
      </c>
      <c r="I67" s="49" t="s">
        <v>131</v>
      </c>
      <c r="J67" s="47" t="s">
        <v>131</v>
      </c>
    </row>
    <row r="68" spans="1:10" ht="18" customHeight="1" hidden="1">
      <c r="A68" s="128"/>
      <c r="B68" s="36" t="s">
        <v>134</v>
      </c>
      <c r="C68" s="84">
        <v>991</v>
      </c>
      <c r="D68" s="83" t="s">
        <v>16</v>
      </c>
      <c r="E68" s="18" t="s">
        <v>28</v>
      </c>
      <c r="F68" s="24" t="s">
        <v>104</v>
      </c>
      <c r="G68" s="24"/>
      <c r="H68" s="49">
        <f>H69</f>
        <v>0</v>
      </c>
      <c r="I68" s="49" t="s">
        <v>131</v>
      </c>
      <c r="J68" s="47" t="s">
        <v>131</v>
      </c>
    </row>
    <row r="69" spans="1:10" ht="18" customHeight="1" hidden="1">
      <c r="A69" s="128"/>
      <c r="B69" s="36" t="s">
        <v>68</v>
      </c>
      <c r="C69" s="81">
        <v>991</v>
      </c>
      <c r="D69" s="82" t="s">
        <v>16</v>
      </c>
      <c r="E69" s="18" t="s">
        <v>28</v>
      </c>
      <c r="F69" s="24" t="s">
        <v>69</v>
      </c>
      <c r="G69" s="24"/>
      <c r="H69" s="49">
        <f>H70</f>
        <v>0</v>
      </c>
      <c r="I69" s="49" t="s">
        <v>131</v>
      </c>
      <c r="J69" s="47" t="s">
        <v>131</v>
      </c>
    </row>
    <row r="70" spans="1:10" ht="18" customHeight="1" hidden="1">
      <c r="A70" s="128"/>
      <c r="B70" s="36" t="s">
        <v>52</v>
      </c>
      <c r="C70" s="81">
        <v>991</v>
      </c>
      <c r="D70" s="82" t="s">
        <v>16</v>
      </c>
      <c r="E70" s="18" t="s">
        <v>28</v>
      </c>
      <c r="F70" s="24" t="s">
        <v>69</v>
      </c>
      <c r="G70" s="24" t="s">
        <v>45</v>
      </c>
      <c r="H70" s="49"/>
      <c r="I70" s="49" t="s">
        <v>131</v>
      </c>
      <c r="J70" s="47" t="s">
        <v>131</v>
      </c>
    </row>
    <row r="71" spans="1:10" ht="20.25" customHeight="1">
      <c r="A71" s="128"/>
      <c r="B71" s="35" t="s">
        <v>4</v>
      </c>
      <c r="C71" s="24" t="s">
        <v>57</v>
      </c>
      <c r="D71" s="17" t="s">
        <v>16</v>
      </c>
      <c r="E71" s="17" t="s">
        <v>20</v>
      </c>
      <c r="F71" s="24"/>
      <c r="G71" s="24"/>
      <c r="H71" s="116">
        <f>H72</f>
        <v>4.5</v>
      </c>
      <c r="I71" s="116">
        <f>I72</f>
        <v>4.5</v>
      </c>
      <c r="J71" s="62">
        <f>I71/H71*100</f>
        <v>100</v>
      </c>
    </row>
    <row r="72" spans="1:10" ht="26.25" customHeight="1">
      <c r="A72" s="128"/>
      <c r="B72" s="36" t="s">
        <v>101</v>
      </c>
      <c r="C72" s="78">
        <v>991</v>
      </c>
      <c r="D72" s="88" t="s">
        <v>16</v>
      </c>
      <c r="E72" s="88" t="s">
        <v>20</v>
      </c>
      <c r="F72" s="24" t="s">
        <v>102</v>
      </c>
      <c r="G72" s="24"/>
      <c r="H72" s="51">
        <f>H73</f>
        <v>4.5</v>
      </c>
      <c r="I72" s="51">
        <f>I73</f>
        <v>4.5</v>
      </c>
      <c r="J72" s="62">
        <f aca="true" t="shared" si="4" ref="J72:J86">I72/H72*100</f>
        <v>100</v>
      </c>
    </row>
    <row r="73" spans="1:10" ht="20.25" customHeight="1">
      <c r="A73" s="128"/>
      <c r="B73" s="36" t="s">
        <v>103</v>
      </c>
      <c r="C73" s="78">
        <v>991</v>
      </c>
      <c r="D73" s="88" t="s">
        <v>16</v>
      </c>
      <c r="E73" s="88" t="s">
        <v>20</v>
      </c>
      <c r="F73" s="24" t="s">
        <v>104</v>
      </c>
      <c r="G73" s="24"/>
      <c r="H73" s="51">
        <f>H74+H79+H85+H88+H82</f>
        <v>4.5</v>
      </c>
      <c r="I73" s="51">
        <f>I85</f>
        <v>4.5</v>
      </c>
      <c r="J73" s="62">
        <f t="shared" si="4"/>
        <v>100</v>
      </c>
    </row>
    <row r="74" spans="1:10" ht="20.25" customHeight="1" hidden="1">
      <c r="A74" s="128"/>
      <c r="B74" s="36" t="s">
        <v>64</v>
      </c>
      <c r="C74" s="24" t="s">
        <v>57</v>
      </c>
      <c r="D74" s="18" t="s">
        <v>16</v>
      </c>
      <c r="E74" s="18" t="s">
        <v>20</v>
      </c>
      <c r="F74" s="108" t="s">
        <v>65</v>
      </c>
      <c r="G74" s="108"/>
      <c r="H74" s="109"/>
      <c r="I74" s="109"/>
      <c r="J74" s="62" t="e">
        <f t="shared" si="4"/>
        <v>#DIV/0!</v>
      </c>
    </row>
    <row r="75" spans="1:10" ht="18.75" customHeight="1" hidden="1">
      <c r="A75" s="128"/>
      <c r="B75" s="36" t="s">
        <v>91</v>
      </c>
      <c r="C75" s="24" t="s">
        <v>57</v>
      </c>
      <c r="D75" s="18" t="s">
        <v>16</v>
      </c>
      <c r="E75" s="18" t="s">
        <v>20</v>
      </c>
      <c r="F75" s="108" t="s">
        <v>65</v>
      </c>
      <c r="G75" s="108" t="s">
        <v>49</v>
      </c>
      <c r="H75" s="109"/>
      <c r="I75" s="109"/>
      <c r="J75" s="62" t="e">
        <f t="shared" si="4"/>
        <v>#DIV/0!</v>
      </c>
    </row>
    <row r="76" spans="1:10" ht="39" hidden="1">
      <c r="A76" s="128"/>
      <c r="B76" s="36" t="s">
        <v>92</v>
      </c>
      <c r="C76" s="24" t="s">
        <v>57</v>
      </c>
      <c r="D76" s="18" t="s">
        <v>16</v>
      </c>
      <c r="E76" s="18" t="s">
        <v>20</v>
      </c>
      <c r="F76" s="108" t="s">
        <v>65</v>
      </c>
      <c r="G76" s="108" t="s">
        <v>83</v>
      </c>
      <c r="H76" s="109"/>
      <c r="I76" s="109"/>
      <c r="J76" s="62" t="e">
        <f t="shared" si="4"/>
        <v>#DIV/0!</v>
      </c>
    </row>
    <row r="77" spans="1:10" ht="39" hidden="1">
      <c r="A77" s="128"/>
      <c r="B77" s="36" t="s">
        <v>92</v>
      </c>
      <c r="C77" s="24" t="s">
        <v>57</v>
      </c>
      <c r="D77" s="18" t="s">
        <v>16</v>
      </c>
      <c r="E77" s="18" t="s">
        <v>20</v>
      </c>
      <c r="F77" s="108" t="s">
        <v>65</v>
      </c>
      <c r="G77" s="108" t="s">
        <v>83</v>
      </c>
      <c r="H77" s="109"/>
      <c r="I77" s="109"/>
      <c r="J77" s="62" t="e">
        <f t="shared" si="4"/>
        <v>#DIV/0!</v>
      </c>
    </row>
    <row r="78" spans="1:10" ht="26.25" hidden="1">
      <c r="A78" s="128"/>
      <c r="B78" s="36" t="s">
        <v>54</v>
      </c>
      <c r="C78" s="24" t="s">
        <v>57</v>
      </c>
      <c r="D78" s="18" t="s">
        <v>16</v>
      </c>
      <c r="E78" s="18" t="s">
        <v>20</v>
      </c>
      <c r="F78" s="108" t="s">
        <v>65</v>
      </c>
      <c r="G78" s="108" t="s">
        <v>43</v>
      </c>
      <c r="H78" s="109"/>
      <c r="I78" s="109"/>
      <c r="J78" s="62" t="e">
        <f t="shared" si="4"/>
        <v>#DIV/0!</v>
      </c>
    </row>
    <row r="79" spans="1:10" ht="42" customHeight="1" hidden="1">
      <c r="A79" s="128"/>
      <c r="B79" s="89" t="s">
        <v>108</v>
      </c>
      <c r="C79" s="90" t="s">
        <v>57</v>
      </c>
      <c r="D79" s="90" t="s">
        <v>16</v>
      </c>
      <c r="E79" s="90" t="s">
        <v>20</v>
      </c>
      <c r="F79" s="110" t="s">
        <v>93</v>
      </c>
      <c r="G79" s="111"/>
      <c r="H79" s="109"/>
      <c r="I79" s="109"/>
      <c r="J79" s="62" t="e">
        <f t="shared" si="4"/>
        <v>#DIV/0!</v>
      </c>
    </row>
    <row r="80" spans="1:10" ht="12.75" hidden="1">
      <c r="A80" s="128"/>
      <c r="B80" s="36" t="s">
        <v>126</v>
      </c>
      <c r="C80" s="90" t="s">
        <v>57</v>
      </c>
      <c r="D80" s="90" t="s">
        <v>16</v>
      </c>
      <c r="E80" s="90" t="s">
        <v>20</v>
      </c>
      <c r="F80" s="110" t="s">
        <v>93</v>
      </c>
      <c r="G80" s="111" t="s">
        <v>49</v>
      </c>
      <c r="H80" s="117"/>
      <c r="I80" s="117"/>
      <c r="J80" s="62" t="e">
        <f t="shared" si="4"/>
        <v>#DIV/0!</v>
      </c>
    </row>
    <row r="81" spans="1:10" ht="39" hidden="1">
      <c r="A81" s="128"/>
      <c r="B81" s="36" t="s">
        <v>92</v>
      </c>
      <c r="C81" s="90" t="s">
        <v>57</v>
      </c>
      <c r="D81" s="90" t="s">
        <v>16</v>
      </c>
      <c r="E81" s="90" t="s">
        <v>20</v>
      </c>
      <c r="F81" s="110" t="s">
        <v>93</v>
      </c>
      <c r="G81" s="111" t="s">
        <v>83</v>
      </c>
      <c r="H81" s="117"/>
      <c r="I81" s="117"/>
      <c r="J81" s="62" t="e">
        <f t="shared" si="4"/>
        <v>#DIV/0!</v>
      </c>
    </row>
    <row r="82" spans="1:10" ht="12.75" hidden="1">
      <c r="A82" s="128"/>
      <c r="B82" s="36" t="s">
        <v>128</v>
      </c>
      <c r="C82" s="90" t="s">
        <v>57</v>
      </c>
      <c r="D82" s="90" t="s">
        <v>16</v>
      </c>
      <c r="E82" s="90" t="s">
        <v>20</v>
      </c>
      <c r="F82" s="90" t="s">
        <v>127</v>
      </c>
      <c r="G82" s="72"/>
      <c r="H82" s="93">
        <f>H83+H84</f>
        <v>0</v>
      </c>
      <c r="I82" s="93">
        <f>I83+I84</f>
        <v>0</v>
      </c>
      <c r="J82" s="62" t="e">
        <f t="shared" si="4"/>
        <v>#DIV/0!</v>
      </c>
    </row>
    <row r="83" spans="1:10" ht="12.75" hidden="1">
      <c r="A83" s="128"/>
      <c r="B83" s="36" t="s">
        <v>126</v>
      </c>
      <c r="C83" s="90" t="s">
        <v>57</v>
      </c>
      <c r="D83" s="90" t="s">
        <v>16</v>
      </c>
      <c r="E83" s="90" t="s">
        <v>20</v>
      </c>
      <c r="F83" s="90" t="s">
        <v>127</v>
      </c>
      <c r="G83" s="72" t="s">
        <v>49</v>
      </c>
      <c r="H83" s="93"/>
      <c r="I83" s="93"/>
      <c r="J83" s="62" t="e">
        <f t="shared" si="4"/>
        <v>#DIV/0!</v>
      </c>
    </row>
    <row r="84" spans="1:10" ht="39" hidden="1">
      <c r="A84" s="128"/>
      <c r="B84" s="36" t="s">
        <v>92</v>
      </c>
      <c r="C84" s="90" t="s">
        <v>57</v>
      </c>
      <c r="D84" s="90" t="s">
        <v>16</v>
      </c>
      <c r="E84" s="90" t="s">
        <v>20</v>
      </c>
      <c r="F84" s="90" t="s">
        <v>127</v>
      </c>
      <c r="G84" s="72" t="s">
        <v>83</v>
      </c>
      <c r="H84" s="93"/>
      <c r="I84" s="93"/>
      <c r="J84" s="62" t="e">
        <f t="shared" si="4"/>
        <v>#DIV/0!</v>
      </c>
    </row>
    <row r="85" spans="1:10" ht="52.5">
      <c r="A85" s="128"/>
      <c r="B85" s="89" t="s">
        <v>108</v>
      </c>
      <c r="C85" s="90" t="s">
        <v>57</v>
      </c>
      <c r="D85" s="90" t="s">
        <v>16</v>
      </c>
      <c r="E85" s="90" t="s">
        <v>20</v>
      </c>
      <c r="F85" s="90" t="s">
        <v>109</v>
      </c>
      <c r="G85" s="72"/>
      <c r="H85" s="51">
        <f>H86+H87</f>
        <v>4.5</v>
      </c>
      <c r="I85" s="51">
        <f>I86</f>
        <v>4.5</v>
      </c>
      <c r="J85" s="62">
        <f t="shared" si="4"/>
        <v>100</v>
      </c>
    </row>
    <row r="86" spans="1:10" ht="26.25">
      <c r="A86" s="128"/>
      <c r="B86" s="36" t="s">
        <v>54</v>
      </c>
      <c r="C86" s="90" t="s">
        <v>57</v>
      </c>
      <c r="D86" s="90" t="s">
        <v>16</v>
      </c>
      <c r="E86" s="90" t="s">
        <v>20</v>
      </c>
      <c r="F86" s="90" t="s">
        <v>109</v>
      </c>
      <c r="G86" s="72" t="s">
        <v>43</v>
      </c>
      <c r="H86" s="93">
        <v>4.5</v>
      </c>
      <c r="I86" s="93">
        <v>4.5</v>
      </c>
      <c r="J86" s="62">
        <f t="shared" si="4"/>
        <v>100</v>
      </c>
    </row>
    <row r="87" spans="1:10" ht="12.75" hidden="1">
      <c r="A87" s="128"/>
      <c r="B87" s="36" t="s">
        <v>110</v>
      </c>
      <c r="C87" s="90" t="s">
        <v>57</v>
      </c>
      <c r="D87" s="90" t="s">
        <v>16</v>
      </c>
      <c r="E87" s="90" t="s">
        <v>20</v>
      </c>
      <c r="F87" s="90" t="s">
        <v>109</v>
      </c>
      <c r="G87" s="72" t="s">
        <v>111</v>
      </c>
      <c r="H87" s="92"/>
      <c r="I87" s="92"/>
      <c r="J87" s="62" t="e">
        <f aca="true" t="shared" si="5" ref="J87:J96">I87/H87*100</f>
        <v>#DIV/0!</v>
      </c>
    </row>
    <row r="88" spans="1:10" ht="39" hidden="1">
      <c r="A88" s="128"/>
      <c r="B88" s="36" t="s">
        <v>88</v>
      </c>
      <c r="C88" s="13">
        <v>991</v>
      </c>
      <c r="D88" s="18" t="s">
        <v>16</v>
      </c>
      <c r="E88" s="18" t="s">
        <v>20</v>
      </c>
      <c r="F88" s="24" t="s">
        <v>79</v>
      </c>
      <c r="G88" s="28"/>
      <c r="H88" s="68">
        <f>H89</f>
        <v>0</v>
      </c>
      <c r="I88" s="68">
        <f>I89</f>
        <v>0</v>
      </c>
      <c r="J88" s="62" t="e">
        <f t="shared" si="5"/>
        <v>#DIV/0!</v>
      </c>
    </row>
    <row r="89" spans="1:10" ht="21.75" customHeight="1" hidden="1">
      <c r="A89" s="128"/>
      <c r="B89" s="36" t="s">
        <v>1</v>
      </c>
      <c r="C89" s="13">
        <v>991</v>
      </c>
      <c r="D89" s="18" t="s">
        <v>16</v>
      </c>
      <c r="E89" s="18" t="s">
        <v>20</v>
      </c>
      <c r="F89" s="24" t="s">
        <v>79</v>
      </c>
      <c r="G89" s="28" t="s">
        <v>47</v>
      </c>
      <c r="H89" s="63"/>
      <c r="I89" s="63"/>
      <c r="J89" s="62" t="e">
        <f t="shared" si="5"/>
        <v>#DIV/0!</v>
      </c>
    </row>
    <row r="90" spans="1:10" ht="15">
      <c r="A90" s="128"/>
      <c r="B90" s="37" t="s">
        <v>21</v>
      </c>
      <c r="C90" s="9">
        <v>991</v>
      </c>
      <c r="D90" s="19" t="s">
        <v>18</v>
      </c>
      <c r="E90" s="19"/>
      <c r="F90" s="25"/>
      <c r="G90" s="29"/>
      <c r="H90" s="14">
        <f aca="true" t="shared" si="6" ref="H90:I93">H91</f>
        <v>76.19999999999999</v>
      </c>
      <c r="I90" s="95">
        <f t="shared" si="6"/>
        <v>76.19999999999999</v>
      </c>
      <c r="J90" s="62">
        <f t="shared" si="5"/>
        <v>100</v>
      </c>
    </row>
    <row r="91" spans="1:10" ht="15">
      <c r="A91" s="128"/>
      <c r="B91" s="38" t="s">
        <v>5</v>
      </c>
      <c r="C91" s="11">
        <v>991</v>
      </c>
      <c r="D91" s="18" t="s">
        <v>18</v>
      </c>
      <c r="E91" s="18" t="s">
        <v>22</v>
      </c>
      <c r="F91" s="24"/>
      <c r="G91" s="28"/>
      <c r="H91" s="10">
        <f t="shared" si="6"/>
        <v>76.19999999999999</v>
      </c>
      <c r="I91" s="74">
        <f t="shared" si="6"/>
        <v>76.19999999999999</v>
      </c>
      <c r="J91" s="62">
        <f t="shared" si="5"/>
        <v>100</v>
      </c>
    </row>
    <row r="92" spans="1:10" ht="26.25">
      <c r="A92" s="128"/>
      <c r="B92" s="36" t="s">
        <v>101</v>
      </c>
      <c r="C92" s="56">
        <v>991</v>
      </c>
      <c r="D92" s="18" t="s">
        <v>18</v>
      </c>
      <c r="E92" s="18" t="s">
        <v>22</v>
      </c>
      <c r="F92" s="24" t="s">
        <v>102</v>
      </c>
      <c r="G92" s="54"/>
      <c r="H92" s="61">
        <f t="shared" si="6"/>
        <v>76.19999999999999</v>
      </c>
      <c r="I92" s="102">
        <f t="shared" si="6"/>
        <v>76.19999999999999</v>
      </c>
      <c r="J92" s="62">
        <f t="shared" si="5"/>
        <v>100</v>
      </c>
    </row>
    <row r="93" spans="1:10" ht="15">
      <c r="A93" s="128"/>
      <c r="B93" s="36" t="s">
        <v>103</v>
      </c>
      <c r="C93" s="56">
        <v>991</v>
      </c>
      <c r="D93" s="18" t="s">
        <v>18</v>
      </c>
      <c r="E93" s="18" t="s">
        <v>22</v>
      </c>
      <c r="F93" s="24" t="s">
        <v>104</v>
      </c>
      <c r="G93" s="54"/>
      <c r="H93" s="61">
        <f t="shared" si="6"/>
        <v>76.19999999999999</v>
      </c>
      <c r="I93" s="102">
        <f t="shared" si="6"/>
        <v>76.19999999999999</v>
      </c>
      <c r="J93" s="62">
        <f t="shared" si="5"/>
        <v>100</v>
      </c>
    </row>
    <row r="94" spans="1:10" ht="26.25">
      <c r="A94" s="128"/>
      <c r="B94" s="39" t="s">
        <v>46</v>
      </c>
      <c r="C94" s="11">
        <v>991</v>
      </c>
      <c r="D94" s="18" t="s">
        <v>18</v>
      </c>
      <c r="E94" s="18" t="s">
        <v>22</v>
      </c>
      <c r="F94" s="24" t="s">
        <v>90</v>
      </c>
      <c r="G94" s="28"/>
      <c r="H94" s="62">
        <f>H95+H96+H97+H98</f>
        <v>76.19999999999999</v>
      </c>
      <c r="I94" s="74">
        <f>I95+I96+I98</f>
        <v>76.19999999999999</v>
      </c>
      <c r="J94" s="62">
        <f t="shared" si="5"/>
        <v>100</v>
      </c>
    </row>
    <row r="95" spans="1:10" ht="26.25">
      <c r="A95" s="128"/>
      <c r="B95" s="36" t="s">
        <v>80</v>
      </c>
      <c r="C95" s="11">
        <v>991</v>
      </c>
      <c r="D95" s="18" t="s">
        <v>18</v>
      </c>
      <c r="E95" s="18" t="s">
        <v>22</v>
      </c>
      <c r="F95" s="24" t="s">
        <v>90</v>
      </c>
      <c r="G95" s="72" t="s">
        <v>38</v>
      </c>
      <c r="H95" s="75">
        <v>50.82484</v>
      </c>
      <c r="I95" s="75">
        <v>50.82484</v>
      </c>
      <c r="J95" s="62">
        <f t="shared" si="5"/>
        <v>100</v>
      </c>
    </row>
    <row r="96" spans="1:10" ht="54.75" customHeight="1">
      <c r="A96" s="128"/>
      <c r="B96" s="36" t="s">
        <v>81</v>
      </c>
      <c r="C96" s="11">
        <v>992</v>
      </c>
      <c r="D96" s="18" t="s">
        <v>18</v>
      </c>
      <c r="E96" s="18" t="s">
        <v>22</v>
      </c>
      <c r="F96" s="24" t="s">
        <v>90</v>
      </c>
      <c r="G96" s="72" t="s">
        <v>82</v>
      </c>
      <c r="H96" s="75">
        <v>15.20425</v>
      </c>
      <c r="I96" s="75">
        <v>15.20425</v>
      </c>
      <c r="J96" s="62">
        <f t="shared" si="5"/>
        <v>100</v>
      </c>
    </row>
    <row r="97" spans="1:10" ht="54.75" customHeight="1" hidden="1">
      <c r="A97" s="128"/>
      <c r="B97" s="36" t="s">
        <v>39</v>
      </c>
      <c r="C97" s="11">
        <v>991</v>
      </c>
      <c r="D97" s="18" t="s">
        <v>18</v>
      </c>
      <c r="E97" s="18" t="s">
        <v>22</v>
      </c>
      <c r="F97" s="24" t="s">
        <v>90</v>
      </c>
      <c r="G97" s="28" t="s">
        <v>42</v>
      </c>
      <c r="H97" s="43"/>
      <c r="I97" s="75"/>
      <c r="J97" s="62"/>
    </row>
    <row r="98" spans="1:10" ht="27" customHeight="1">
      <c r="A98" s="128"/>
      <c r="B98" s="36" t="s">
        <v>54</v>
      </c>
      <c r="C98" s="11">
        <v>991</v>
      </c>
      <c r="D98" s="18" t="s">
        <v>18</v>
      </c>
      <c r="E98" s="18" t="s">
        <v>22</v>
      </c>
      <c r="F98" s="24" t="s">
        <v>90</v>
      </c>
      <c r="G98" s="28" t="s">
        <v>43</v>
      </c>
      <c r="H98" s="75">
        <v>10.17091</v>
      </c>
      <c r="I98" s="75">
        <v>10.17091</v>
      </c>
      <c r="J98" s="62">
        <v>100</v>
      </c>
    </row>
    <row r="99" spans="1:10" ht="42" customHeight="1">
      <c r="A99" s="128"/>
      <c r="B99" s="34" t="s">
        <v>6</v>
      </c>
      <c r="C99" s="12">
        <v>991</v>
      </c>
      <c r="D99" s="20" t="s">
        <v>22</v>
      </c>
      <c r="E99" s="20"/>
      <c r="F99" s="26"/>
      <c r="G99" s="30"/>
      <c r="H99" s="98">
        <f>H106</f>
        <v>58.51345</v>
      </c>
      <c r="I99" s="98">
        <f>I106</f>
        <v>58.51345</v>
      </c>
      <c r="J99" s="62">
        <f>I99/H99*100</f>
        <v>100</v>
      </c>
    </row>
    <row r="100" spans="1:10" ht="38.25" customHeight="1" hidden="1">
      <c r="A100" s="128"/>
      <c r="B100" s="36" t="s">
        <v>53</v>
      </c>
      <c r="C100" s="11">
        <v>991</v>
      </c>
      <c r="D100" s="18" t="s">
        <v>22</v>
      </c>
      <c r="E100" s="18" t="s">
        <v>23</v>
      </c>
      <c r="F100" s="24" t="s">
        <v>51</v>
      </c>
      <c r="G100" s="28" t="s">
        <v>41</v>
      </c>
      <c r="H100" s="75">
        <v>0</v>
      </c>
      <c r="I100" s="75">
        <v>0</v>
      </c>
      <c r="J100" s="62" t="e">
        <f aca="true" t="shared" si="7" ref="J100:J108">I100/H100*100</f>
        <v>#DIV/0!</v>
      </c>
    </row>
    <row r="101" spans="1:10" ht="51" customHeight="1" hidden="1">
      <c r="A101" s="128"/>
      <c r="B101" s="36" t="s">
        <v>39</v>
      </c>
      <c r="C101" s="11">
        <v>991</v>
      </c>
      <c r="D101" s="18" t="s">
        <v>22</v>
      </c>
      <c r="E101" s="18" t="s">
        <v>23</v>
      </c>
      <c r="F101" s="24" t="s">
        <v>51</v>
      </c>
      <c r="G101" s="28" t="s">
        <v>42</v>
      </c>
      <c r="H101" s="75">
        <v>0</v>
      </c>
      <c r="I101" s="75">
        <v>0</v>
      </c>
      <c r="J101" s="62" t="e">
        <f t="shared" si="7"/>
        <v>#DIV/0!</v>
      </c>
    </row>
    <row r="102" spans="1:10" ht="42" customHeight="1" hidden="1">
      <c r="A102" s="128"/>
      <c r="B102" s="36" t="s">
        <v>54</v>
      </c>
      <c r="C102" s="11">
        <v>991</v>
      </c>
      <c r="D102" s="18" t="s">
        <v>22</v>
      </c>
      <c r="E102" s="18" t="s">
        <v>23</v>
      </c>
      <c r="F102" s="24" t="s">
        <v>51</v>
      </c>
      <c r="G102" s="28" t="s">
        <v>43</v>
      </c>
      <c r="H102" s="75"/>
      <c r="I102" s="75"/>
      <c r="J102" s="62" t="e">
        <f t="shared" si="7"/>
        <v>#DIV/0!</v>
      </c>
    </row>
    <row r="103" spans="1:10" ht="39.75" customHeight="1" hidden="1">
      <c r="A103" s="128"/>
      <c r="B103" s="35" t="s">
        <v>33</v>
      </c>
      <c r="C103" s="11">
        <v>991</v>
      </c>
      <c r="D103" s="18" t="s">
        <v>22</v>
      </c>
      <c r="E103" s="18" t="s">
        <v>27</v>
      </c>
      <c r="F103" s="24"/>
      <c r="G103" s="28"/>
      <c r="H103" s="74">
        <f>H104</f>
        <v>0.1</v>
      </c>
      <c r="I103" s="74">
        <f>I104</f>
        <v>0.1</v>
      </c>
      <c r="J103" s="62">
        <f t="shared" si="7"/>
        <v>100</v>
      </c>
    </row>
    <row r="104" spans="1:10" ht="25.5" customHeight="1" hidden="1">
      <c r="A104" s="128"/>
      <c r="B104" s="36" t="s">
        <v>68</v>
      </c>
      <c r="C104" s="11">
        <v>991</v>
      </c>
      <c r="D104" s="18" t="s">
        <v>22</v>
      </c>
      <c r="E104" s="18" t="s">
        <v>27</v>
      </c>
      <c r="F104" s="24" t="s">
        <v>69</v>
      </c>
      <c r="G104" s="28"/>
      <c r="H104" s="74">
        <v>0.1</v>
      </c>
      <c r="I104" s="74">
        <v>0.1</v>
      </c>
      <c r="J104" s="62">
        <f t="shared" si="7"/>
        <v>100</v>
      </c>
    </row>
    <row r="105" spans="1:10" ht="38.25" customHeight="1" hidden="1">
      <c r="A105" s="128"/>
      <c r="B105" s="36" t="s">
        <v>55</v>
      </c>
      <c r="C105" s="11">
        <v>991</v>
      </c>
      <c r="D105" s="18" t="s">
        <v>22</v>
      </c>
      <c r="E105" s="18" t="s">
        <v>27</v>
      </c>
      <c r="F105" s="24" t="s">
        <v>69</v>
      </c>
      <c r="G105" s="28" t="s">
        <v>49</v>
      </c>
      <c r="H105" s="75">
        <v>0</v>
      </c>
      <c r="I105" s="75">
        <v>0</v>
      </c>
      <c r="J105" s="62" t="e">
        <f t="shared" si="7"/>
        <v>#DIV/0!</v>
      </c>
    </row>
    <row r="106" spans="1:10" ht="15">
      <c r="A106" s="128"/>
      <c r="B106" s="35" t="s">
        <v>33</v>
      </c>
      <c r="C106" s="11">
        <v>991</v>
      </c>
      <c r="D106" s="18" t="s">
        <v>22</v>
      </c>
      <c r="E106" s="18" t="s">
        <v>27</v>
      </c>
      <c r="F106" s="24"/>
      <c r="G106" s="28"/>
      <c r="H106" s="74">
        <f>H107</f>
        <v>58.51345</v>
      </c>
      <c r="I106" s="74">
        <f>I107</f>
        <v>58.51345</v>
      </c>
      <c r="J106" s="62">
        <f t="shared" si="7"/>
        <v>100</v>
      </c>
    </row>
    <row r="107" spans="1:10" ht="26.25">
      <c r="A107" s="128"/>
      <c r="B107" s="36" t="s">
        <v>101</v>
      </c>
      <c r="C107" s="78">
        <v>991</v>
      </c>
      <c r="D107" s="18" t="s">
        <v>22</v>
      </c>
      <c r="E107" s="18" t="s">
        <v>27</v>
      </c>
      <c r="F107" s="24" t="s">
        <v>102</v>
      </c>
      <c r="G107" s="28"/>
      <c r="H107" s="75">
        <f>H108</f>
        <v>58.51345</v>
      </c>
      <c r="I107" s="75">
        <f>I108</f>
        <v>58.51345</v>
      </c>
      <c r="J107" s="62">
        <f t="shared" si="7"/>
        <v>100</v>
      </c>
    </row>
    <row r="108" spans="1:10" ht="15">
      <c r="A108" s="128"/>
      <c r="B108" s="36" t="s">
        <v>103</v>
      </c>
      <c r="C108" s="78">
        <v>991</v>
      </c>
      <c r="D108" s="18" t="s">
        <v>22</v>
      </c>
      <c r="E108" s="18" t="s">
        <v>27</v>
      </c>
      <c r="F108" s="24" t="s">
        <v>104</v>
      </c>
      <c r="G108" s="28"/>
      <c r="H108" s="75">
        <f>H111+H113+H125+H127+H109</f>
        <v>58.51345</v>
      </c>
      <c r="I108" s="75">
        <f>I111+I113+I125+I127+I109</f>
        <v>58.51345</v>
      </c>
      <c r="J108" s="62">
        <f t="shared" si="7"/>
        <v>100</v>
      </c>
    </row>
    <row r="109" spans="1:10" ht="15">
      <c r="A109" s="128"/>
      <c r="B109" s="106" t="s">
        <v>98</v>
      </c>
      <c r="C109" s="78">
        <v>991</v>
      </c>
      <c r="D109" s="18" t="s">
        <v>22</v>
      </c>
      <c r="E109" s="18" t="s">
        <v>27</v>
      </c>
      <c r="F109" s="24" t="s">
        <v>93</v>
      </c>
      <c r="G109" s="28"/>
      <c r="H109" s="75">
        <f>H110</f>
        <v>7</v>
      </c>
      <c r="I109" s="75">
        <f>I110</f>
        <v>7</v>
      </c>
      <c r="J109" s="62">
        <v>100</v>
      </c>
    </row>
    <row r="110" spans="1:10" ht="26.25">
      <c r="A110" s="128"/>
      <c r="B110" s="106" t="s">
        <v>54</v>
      </c>
      <c r="C110" s="78">
        <v>991</v>
      </c>
      <c r="D110" s="18" t="s">
        <v>22</v>
      </c>
      <c r="E110" s="18" t="s">
        <v>27</v>
      </c>
      <c r="F110" s="24" t="s">
        <v>93</v>
      </c>
      <c r="G110" s="28" t="s">
        <v>43</v>
      </c>
      <c r="H110" s="75">
        <v>7</v>
      </c>
      <c r="I110" s="75">
        <v>7</v>
      </c>
      <c r="J110" s="62">
        <v>100</v>
      </c>
    </row>
    <row r="111" spans="1:10" ht="52.5">
      <c r="A111" s="128"/>
      <c r="B111" s="89" t="s">
        <v>108</v>
      </c>
      <c r="C111" s="90" t="s">
        <v>57</v>
      </c>
      <c r="D111" s="18" t="s">
        <v>22</v>
      </c>
      <c r="E111" s="18" t="s">
        <v>27</v>
      </c>
      <c r="F111" s="90" t="s">
        <v>109</v>
      </c>
      <c r="G111" s="72"/>
      <c r="H111" s="62">
        <f>H112</f>
        <v>16</v>
      </c>
      <c r="I111" s="43">
        <f>I112</f>
        <v>16</v>
      </c>
      <c r="J111" s="62">
        <f>I111/H111*100</f>
        <v>100</v>
      </c>
    </row>
    <row r="112" spans="1:10" ht="26.25">
      <c r="A112" s="128"/>
      <c r="B112" s="36" t="s">
        <v>54</v>
      </c>
      <c r="C112" s="90" t="s">
        <v>57</v>
      </c>
      <c r="D112" s="18" t="s">
        <v>22</v>
      </c>
      <c r="E112" s="18" t="s">
        <v>27</v>
      </c>
      <c r="F112" s="90" t="s">
        <v>109</v>
      </c>
      <c r="G112" s="72" t="s">
        <v>43</v>
      </c>
      <c r="H112" s="63">
        <v>16</v>
      </c>
      <c r="I112" s="43">
        <v>16</v>
      </c>
      <c r="J112" s="62">
        <f aca="true" t="shared" si="8" ref="J112:J126">I112/H112*100</f>
        <v>100</v>
      </c>
    </row>
    <row r="113" spans="1:10" ht="15">
      <c r="A113" s="128"/>
      <c r="B113" s="36" t="s">
        <v>68</v>
      </c>
      <c r="C113" s="11">
        <v>991</v>
      </c>
      <c r="D113" s="18" t="s">
        <v>22</v>
      </c>
      <c r="E113" s="18" t="s">
        <v>27</v>
      </c>
      <c r="F113" s="24" t="s">
        <v>69</v>
      </c>
      <c r="G113" s="28"/>
      <c r="H113" s="74">
        <f>H116+H123</f>
        <v>28.61345</v>
      </c>
      <c r="I113" s="74">
        <f>I116</f>
        <v>28.61345</v>
      </c>
      <c r="J113" s="62">
        <f t="shared" si="8"/>
        <v>100</v>
      </c>
    </row>
    <row r="114" spans="1:10" ht="27.75" customHeight="1" hidden="1">
      <c r="A114" s="128"/>
      <c r="B114" s="36" t="s">
        <v>54</v>
      </c>
      <c r="C114" s="11">
        <v>991</v>
      </c>
      <c r="D114" s="18" t="s">
        <v>22</v>
      </c>
      <c r="E114" s="18" t="s">
        <v>27</v>
      </c>
      <c r="F114" s="24" t="s">
        <v>69</v>
      </c>
      <c r="G114" s="28" t="s">
        <v>43</v>
      </c>
      <c r="H114" s="75">
        <v>0.1</v>
      </c>
      <c r="I114" s="75">
        <v>0.1</v>
      </c>
      <c r="J114" s="62">
        <f t="shared" si="8"/>
        <v>100</v>
      </c>
    </row>
    <row r="115" spans="1:10" ht="29.25" customHeight="1" hidden="1">
      <c r="A115" s="128"/>
      <c r="B115" s="35" t="s">
        <v>34</v>
      </c>
      <c r="C115" s="11">
        <v>991</v>
      </c>
      <c r="D115" s="18" t="s">
        <v>22</v>
      </c>
      <c r="E115" s="18" t="s">
        <v>28</v>
      </c>
      <c r="F115" s="24"/>
      <c r="G115" s="28"/>
      <c r="H115" s="74"/>
      <c r="I115" s="74"/>
      <c r="J115" s="62" t="e">
        <f t="shared" si="8"/>
        <v>#DIV/0!</v>
      </c>
    </row>
    <row r="116" spans="1:10" ht="26.25">
      <c r="A116" s="128"/>
      <c r="B116" s="36" t="s">
        <v>54</v>
      </c>
      <c r="C116" s="11">
        <v>991</v>
      </c>
      <c r="D116" s="18" t="s">
        <v>22</v>
      </c>
      <c r="E116" s="18" t="s">
        <v>27</v>
      </c>
      <c r="F116" s="24" t="s">
        <v>69</v>
      </c>
      <c r="G116" s="28" t="s">
        <v>43</v>
      </c>
      <c r="H116" s="75">
        <v>28.61345</v>
      </c>
      <c r="I116" s="75">
        <v>28.61345</v>
      </c>
      <c r="J116" s="62">
        <f t="shared" si="8"/>
        <v>100</v>
      </c>
    </row>
    <row r="117" spans="1:10" ht="25.5" customHeight="1" hidden="1">
      <c r="A117" s="128"/>
      <c r="B117" s="36" t="s">
        <v>53</v>
      </c>
      <c r="C117" s="11">
        <v>991</v>
      </c>
      <c r="D117" s="18" t="s">
        <v>22</v>
      </c>
      <c r="E117" s="18" t="s">
        <v>28</v>
      </c>
      <c r="F117" s="24" t="s">
        <v>50</v>
      </c>
      <c r="G117" s="28" t="s">
        <v>41</v>
      </c>
      <c r="H117" s="10"/>
      <c r="I117" s="10"/>
      <c r="J117" s="62" t="e">
        <f t="shared" si="8"/>
        <v>#DIV/0!</v>
      </c>
    </row>
    <row r="118" spans="1:10" ht="25.5" customHeight="1" hidden="1">
      <c r="A118" s="128"/>
      <c r="B118" s="36" t="s">
        <v>39</v>
      </c>
      <c r="C118" s="11">
        <v>991</v>
      </c>
      <c r="D118" s="18" t="s">
        <v>22</v>
      </c>
      <c r="E118" s="18" t="s">
        <v>28</v>
      </c>
      <c r="F118" s="24" t="s">
        <v>50</v>
      </c>
      <c r="G118" s="28" t="s">
        <v>42</v>
      </c>
      <c r="H118" s="10"/>
      <c r="I118" s="10"/>
      <c r="J118" s="62" t="e">
        <f t="shared" si="8"/>
        <v>#DIV/0!</v>
      </c>
    </row>
    <row r="119" spans="1:10" ht="41.25" customHeight="1" hidden="1">
      <c r="A119" s="128"/>
      <c r="B119" s="36" t="s">
        <v>54</v>
      </c>
      <c r="C119" s="11">
        <v>991</v>
      </c>
      <c r="D119" s="18" t="s">
        <v>22</v>
      </c>
      <c r="E119" s="18" t="s">
        <v>28</v>
      </c>
      <c r="F119" s="24" t="s">
        <v>50</v>
      </c>
      <c r="G119" s="28" t="s">
        <v>43</v>
      </c>
      <c r="H119" s="10"/>
      <c r="I119" s="10"/>
      <c r="J119" s="62" t="e">
        <f t="shared" si="8"/>
        <v>#DIV/0!</v>
      </c>
    </row>
    <row r="120" spans="1:10" ht="41.25" customHeight="1" hidden="1">
      <c r="A120" s="128"/>
      <c r="B120" s="34" t="s">
        <v>35</v>
      </c>
      <c r="C120" s="12">
        <v>991</v>
      </c>
      <c r="D120" s="20" t="s">
        <v>19</v>
      </c>
      <c r="E120" s="20"/>
      <c r="F120" s="26"/>
      <c r="G120" s="30"/>
      <c r="H120" s="44">
        <f>H121+H135</f>
        <v>267.4</v>
      </c>
      <c r="I120" s="44">
        <f>I121+I135</f>
        <v>267.4</v>
      </c>
      <c r="J120" s="62">
        <f t="shared" si="8"/>
        <v>100</v>
      </c>
    </row>
    <row r="121" spans="1:10" ht="25.5" customHeight="1" hidden="1">
      <c r="A121" s="128"/>
      <c r="B121" s="35" t="s">
        <v>60</v>
      </c>
      <c r="C121" s="56">
        <v>991</v>
      </c>
      <c r="D121" s="56" t="s">
        <v>19</v>
      </c>
      <c r="E121" s="57" t="s">
        <v>16</v>
      </c>
      <c r="F121" s="57"/>
      <c r="G121" s="58"/>
      <c r="H121" s="43">
        <f>H122</f>
        <v>142.2</v>
      </c>
      <c r="I121" s="43">
        <f>I122</f>
        <v>142.2</v>
      </c>
      <c r="J121" s="62">
        <f t="shared" si="8"/>
        <v>100</v>
      </c>
    </row>
    <row r="122" spans="1:10" ht="38.25" customHeight="1" hidden="1">
      <c r="A122" s="128"/>
      <c r="B122" s="36" t="s">
        <v>68</v>
      </c>
      <c r="C122" s="56">
        <v>991</v>
      </c>
      <c r="D122" s="56" t="s">
        <v>19</v>
      </c>
      <c r="E122" s="57" t="s">
        <v>16</v>
      </c>
      <c r="F122" s="57" t="s">
        <v>69</v>
      </c>
      <c r="G122" s="58" t="s">
        <v>30</v>
      </c>
      <c r="H122" s="43">
        <f>H129</f>
        <v>142.2</v>
      </c>
      <c r="I122" s="43">
        <f>I129</f>
        <v>142.2</v>
      </c>
      <c r="J122" s="62">
        <f t="shared" si="8"/>
        <v>100</v>
      </c>
    </row>
    <row r="123" spans="1:10" ht="38.25" customHeight="1" hidden="1">
      <c r="A123" s="128"/>
      <c r="B123" s="36" t="s">
        <v>40</v>
      </c>
      <c r="C123" s="56">
        <v>991</v>
      </c>
      <c r="D123" s="56">
        <v>3</v>
      </c>
      <c r="E123" s="57" t="s">
        <v>27</v>
      </c>
      <c r="F123" s="57" t="s">
        <v>69</v>
      </c>
      <c r="G123" s="58" t="s">
        <v>44</v>
      </c>
      <c r="H123" s="43"/>
      <c r="I123" s="43"/>
      <c r="J123" s="62" t="e">
        <f t="shared" si="8"/>
        <v>#DIV/0!</v>
      </c>
    </row>
    <row r="124" spans="1:10" ht="38.25" customHeight="1" hidden="1">
      <c r="A124" s="128"/>
      <c r="B124" s="36"/>
      <c r="C124" s="56"/>
      <c r="D124" s="56"/>
      <c r="E124" s="57"/>
      <c r="F124" s="57"/>
      <c r="G124" s="58"/>
      <c r="H124" s="43"/>
      <c r="I124" s="43"/>
      <c r="J124" s="62" t="e">
        <f t="shared" si="8"/>
        <v>#DIV/0!</v>
      </c>
    </row>
    <row r="125" spans="1:10" ht="38.25" customHeight="1">
      <c r="A125" s="128"/>
      <c r="B125" s="36" t="s">
        <v>105</v>
      </c>
      <c r="C125" s="11">
        <v>991</v>
      </c>
      <c r="D125" s="18" t="s">
        <v>22</v>
      </c>
      <c r="E125" s="18" t="s">
        <v>27</v>
      </c>
      <c r="F125" s="24" t="s">
        <v>106</v>
      </c>
      <c r="G125" s="28"/>
      <c r="H125" s="10">
        <f>H126</f>
        <v>4</v>
      </c>
      <c r="I125" s="10">
        <f>I126</f>
        <v>4</v>
      </c>
      <c r="J125" s="62">
        <f t="shared" si="8"/>
        <v>100</v>
      </c>
    </row>
    <row r="126" spans="1:10" ht="38.25" customHeight="1">
      <c r="A126" s="128"/>
      <c r="B126" s="36" t="s">
        <v>54</v>
      </c>
      <c r="C126" s="11">
        <v>991</v>
      </c>
      <c r="D126" s="18" t="s">
        <v>22</v>
      </c>
      <c r="E126" s="18" t="s">
        <v>27</v>
      </c>
      <c r="F126" s="24" t="s">
        <v>106</v>
      </c>
      <c r="G126" s="28" t="s">
        <v>43</v>
      </c>
      <c r="H126" s="43">
        <v>4</v>
      </c>
      <c r="I126" s="43">
        <v>4</v>
      </c>
      <c r="J126" s="62">
        <f t="shared" si="8"/>
        <v>100</v>
      </c>
    </row>
    <row r="127" spans="1:10" ht="53.25" customHeight="1">
      <c r="A127" s="128"/>
      <c r="B127" s="36" t="s">
        <v>140</v>
      </c>
      <c r="C127" s="11">
        <v>991</v>
      </c>
      <c r="D127" s="18" t="s">
        <v>22</v>
      </c>
      <c r="E127" s="18" t="s">
        <v>27</v>
      </c>
      <c r="F127" s="24" t="s">
        <v>139</v>
      </c>
      <c r="G127" s="28"/>
      <c r="H127" s="43">
        <f>H128</f>
        <v>2.9</v>
      </c>
      <c r="I127" s="43">
        <f>I128</f>
        <v>2.9</v>
      </c>
      <c r="J127" s="62">
        <f>J128</f>
        <v>100</v>
      </c>
    </row>
    <row r="128" spans="1:10" ht="38.25" customHeight="1">
      <c r="A128" s="128"/>
      <c r="B128" s="36" t="s">
        <v>54</v>
      </c>
      <c r="C128" s="11">
        <v>991</v>
      </c>
      <c r="D128" s="18" t="s">
        <v>22</v>
      </c>
      <c r="E128" s="18" t="s">
        <v>27</v>
      </c>
      <c r="F128" s="24" t="s">
        <v>139</v>
      </c>
      <c r="G128" s="28" t="s">
        <v>43</v>
      </c>
      <c r="H128" s="43">
        <v>2.9</v>
      </c>
      <c r="I128" s="43">
        <v>2.9</v>
      </c>
      <c r="J128" s="62">
        <f>I128/H128*100</f>
        <v>100</v>
      </c>
    </row>
    <row r="129" spans="1:10" ht="15">
      <c r="A129" s="128"/>
      <c r="B129" s="34" t="s">
        <v>35</v>
      </c>
      <c r="C129" s="12">
        <v>991</v>
      </c>
      <c r="D129" s="20" t="s">
        <v>19</v>
      </c>
      <c r="E129" s="20"/>
      <c r="F129" s="26"/>
      <c r="G129" s="30"/>
      <c r="H129" s="44">
        <f>H130+H135+H140</f>
        <v>142.2</v>
      </c>
      <c r="I129" s="98">
        <f>I130</f>
        <v>142.2</v>
      </c>
      <c r="J129" s="62">
        <f aca="true" t="shared" si="9" ref="J129:J134">I129/H129*100</f>
        <v>100</v>
      </c>
    </row>
    <row r="130" spans="1:10" ht="15">
      <c r="A130" s="128"/>
      <c r="B130" s="35" t="s">
        <v>58</v>
      </c>
      <c r="C130" s="56">
        <v>991</v>
      </c>
      <c r="D130" s="86" t="s">
        <v>19</v>
      </c>
      <c r="E130" s="87" t="s">
        <v>16</v>
      </c>
      <c r="F130" s="57"/>
      <c r="G130" s="58"/>
      <c r="H130" s="43">
        <f aca="true" t="shared" si="10" ref="H130:I133">H131</f>
        <v>17</v>
      </c>
      <c r="I130" s="75">
        <f t="shared" si="10"/>
        <v>142.2</v>
      </c>
      <c r="J130" s="62">
        <f t="shared" si="9"/>
        <v>836.470588235294</v>
      </c>
    </row>
    <row r="131" spans="1:10" ht="26.25">
      <c r="A131" s="128"/>
      <c r="B131" s="36" t="s">
        <v>101</v>
      </c>
      <c r="C131" s="56">
        <v>991</v>
      </c>
      <c r="D131" s="86" t="s">
        <v>19</v>
      </c>
      <c r="E131" s="87" t="s">
        <v>16</v>
      </c>
      <c r="F131" s="24" t="s">
        <v>102</v>
      </c>
      <c r="G131" s="58"/>
      <c r="H131" s="43">
        <f t="shared" si="10"/>
        <v>17</v>
      </c>
      <c r="I131" s="75">
        <f>I132+I136</f>
        <v>142.2</v>
      </c>
      <c r="J131" s="62">
        <f t="shared" si="9"/>
        <v>836.470588235294</v>
      </c>
    </row>
    <row r="132" spans="1:10" ht="15">
      <c r="A132" s="128"/>
      <c r="B132" s="36" t="s">
        <v>103</v>
      </c>
      <c r="C132" s="56">
        <v>991</v>
      </c>
      <c r="D132" s="86" t="s">
        <v>19</v>
      </c>
      <c r="E132" s="87" t="s">
        <v>16</v>
      </c>
      <c r="F132" s="24" t="s">
        <v>104</v>
      </c>
      <c r="G132" s="58"/>
      <c r="H132" s="43">
        <f t="shared" si="10"/>
        <v>17</v>
      </c>
      <c r="I132" s="75">
        <f>I133</f>
        <v>17</v>
      </c>
      <c r="J132" s="62">
        <f t="shared" si="9"/>
        <v>100</v>
      </c>
    </row>
    <row r="133" spans="1:10" ht="15">
      <c r="A133" s="128"/>
      <c r="B133" s="36" t="s">
        <v>68</v>
      </c>
      <c r="C133" s="56">
        <v>991</v>
      </c>
      <c r="D133" s="86" t="s">
        <v>19</v>
      </c>
      <c r="E133" s="87" t="s">
        <v>16</v>
      </c>
      <c r="F133" s="57" t="s">
        <v>69</v>
      </c>
      <c r="G133" s="58" t="s">
        <v>30</v>
      </c>
      <c r="H133" s="43">
        <f t="shared" si="10"/>
        <v>17</v>
      </c>
      <c r="I133" s="75">
        <f t="shared" si="10"/>
        <v>17</v>
      </c>
      <c r="J133" s="62">
        <f t="shared" si="9"/>
        <v>100</v>
      </c>
    </row>
    <row r="134" spans="1:10" ht="26.25">
      <c r="A134" s="128"/>
      <c r="B134" s="36" t="s">
        <v>54</v>
      </c>
      <c r="C134" s="59">
        <v>991</v>
      </c>
      <c r="D134" s="86" t="s">
        <v>19</v>
      </c>
      <c r="E134" s="91" t="s">
        <v>16</v>
      </c>
      <c r="F134" s="57" t="s">
        <v>69</v>
      </c>
      <c r="G134" s="59">
        <v>244</v>
      </c>
      <c r="H134" s="43">
        <v>17</v>
      </c>
      <c r="I134" s="75">
        <v>17</v>
      </c>
      <c r="J134" s="62">
        <f t="shared" si="9"/>
        <v>100</v>
      </c>
    </row>
    <row r="135" spans="1:10" ht="15">
      <c r="A135" s="128"/>
      <c r="B135" s="35" t="s">
        <v>36</v>
      </c>
      <c r="C135" s="13">
        <v>991</v>
      </c>
      <c r="D135" s="21" t="s">
        <v>19</v>
      </c>
      <c r="E135" s="21" t="s">
        <v>23</v>
      </c>
      <c r="F135" s="40"/>
      <c r="G135" s="31"/>
      <c r="H135" s="69">
        <f aca="true" t="shared" si="11" ref="H135:I138">H136</f>
        <v>125.2</v>
      </c>
      <c r="I135" s="69">
        <f t="shared" si="11"/>
        <v>125.2</v>
      </c>
      <c r="J135" s="62">
        <f>J136</f>
        <v>100</v>
      </c>
    </row>
    <row r="136" spans="1:10" ht="26.25">
      <c r="A136" s="128"/>
      <c r="B136" s="36" t="s">
        <v>101</v>
      </c>
      <c r="C136" s="56">
        <v>991</v>
      </c>
      <c r="D136" s="86" t="s">
        <v>19</v>
      </c>
      <c r="E136" s="87" t="s">
        <v>23</v>
      </c>
      <c r="F136" s="24" t="s">
        <v>102</v>
      </c>
      <c r="G136" s="31"/>
      <c r="H136" s="70">
        <f t="shared" si="11"/>
        <v>125.2</v>
      </c>
      <c r="I136" s="70">
        <f t="shared" si="11"/>
        <v>125.2</v>
      </c>
      <c r="J136" s="62">
        <f>J137</f>
        <v>100</v>
      </c>
    </row>
    <row r="137" spans="1:10" ht="15">
      <c r="A137" s="128"/>
      <c r="B137" s="36" t="s">
        <v>103</v>
      </c>
      <c r="C137" s="56">
        <v>991</v>
      </c>
      <c r="D137" s="86" t="s">
        <v>19</v>
      </c>
      <c r="E137" s="87" t="s">
        <v>23</v>
      </c>
      <c r="F137" s="24" t="s">
        <v>104</v>
      </c>
      <c r="G137" s="31"/>
      <c r="H137" s="70">
        <f t="shared" si="11"/>
        <v>125.2</v>
      </c>
      <c r="I137" s="70">
        <f t="shared" si="11"/>
        <v>125.2</v>
      </c>
      <c r="J137" s="62">
        <f>J138</f>
        <v>100</v>
      </c>
    </row>
    <row r="138" spans="1:10" ht="66">
      <c r="A138" s="128"/>
      <c r="B138" s="36" t="s">
        <v>86</v>
      </c>
      <c r="C138" s="13">
        <v>991</v>
      </c>
      <c r="D138" s="21" t="s">
        <v>19</v>
      </c>
      <c r="E138" s="21" t="s">
        <v>23</v>
      </c>
      <c r="F138" s="40" t="s">
        <v>89</v>
      </c>
      <c r="G138" s="32"/>
      <c r="H138" s="70">
        <f t="shared" si="11"/>
        <v>125.2</v>
      </c>
      <c r="I138" s="70">
        <f t="shared" si="11"/>
        <v>125.2</v>
      </c>
      <c r="J138" s="62">
        <f>J139</f>
        <v>100</v>
      </c>
    </row>
    <row r="139" spans="1:10" ht="26.25">
      <c r="A139" s="128"/>
      <c r="B139" s="36" t="s">
        <v>54</v>
      </c>
      <c r="C139" s="13">
        <v>991</v>
      </c>
      <c r="D139" s="21" t="s">
        <v>19</v>
      </c>
      <c r="E139" s="21" t="s">
        <v>23</v>
      </c>
      <c r="F139" s="40" t="s">
        <v>89</v>
      </c>
      <c r="G139" s="32">
        <v>244</v>
      </c>
      <c r="H139" s="70">
        <v>125.2</v>
      </c>
      <c r="I139" s="70">
        <v>125.2</v>
      </c>
      <c r="J139" s="62">
        <f>I139/H139*100</f>
        <v>100</v>
      </c>
    </row>
    <row r="140" spans="1:10" ht="26.25" hidden="1">
      <c r="A140" s="128"/>
      <c r="B140" s="35" t="s">
        <v>119</v>
      </c>
      <c r="C140" s="13">
        <v>991</v>
      </c>
      <c r="D140" s="21" t="s">
        <v>19</v>
      </c>
      <c r="E140" s="21">
        <v>12</v>
      </c>
      <c r="F140" s="40"/>
      <c r="G140" s="32"/>
      <c r="H140" s="69">
        <f>H143</f>
        <v>0</v>
      </c>
      <c r="I140" s="69">
        <f>I143</f>
        <v>0</v>
      </c>
      <c r="J140" s="62" t="e">
        <f aca="true" t="shared" si="12" ref="J140:J145">I140/H140*100</f>
        <v>#DIV/0!</v>
      </c>
    </row>
    <row r="141" spans="1:10" ht="26.25" hidden="1">
      <c r="A141" s="128"/>
      <c r="B141" s="36" t="s">
        <v>101</v>
      </c>
      <c r="C141" s="56">
        <v>991</v>
      </c>
      <c r="D141" s="21" t="s">
        <v>19</v>
      </c>
      <c r="E141" s="21">
        <v>12</v>
      </c>
      <c r="F141" s="24" t="s">
        <v>102</v>
      </c>
      <c r="G141" s="31"/>
      <c r="H141" s="70">
        <f aca="true" t="shared" si="13" ref="H141:I143">H142</f>
        <v>0</v>
      </c>
      <c r="I141" s="70">
        <f t="shared" si="13"/>
        <v>0</v>
      </c>
      <c r="J141" s="62" t="e">
        <f t="shared" si="12"/>
        <v>#DIV/0!</v>
      </c>
    </row>
    <row r="142" spans="1:10" ht="15" hidden="1">
      <c r="A142" s="128"/>
      <c r="B142" s="36" t="s">
        <v>103</v>
      </c>
      <c r="C142" s="56">
        <v>991</v>
      </c>
      <c r="D142" s="21" t="s">
        <v>19</v>
      </c>
      <c r="E142" s="21">
        <v>12</v>
      </c>
      <c r="F142" s="24" t="s">
        <v>104</v>
      </c>
      <c r="G142" s="31"/>
      <c r="H142" s="70">
        <f t="shared" si="13"/>
        <v>0</v>
      </c>
      <c r="I142" s="70">
        <f t="shared" si="13"/>
        <v>0</v>
      </c>
      <c r="J142" s="62" t="e">
        <f t="shared" si="12"/>
        <v>#DIV/0!</v>
      </c>
    </row>
    <row r="143" spans="1:10" ht="12.75" hidden="1">
      <c r="A143" s="128"/>
      <c r="B143" s="36" t="s">
        <v>68</v>
      </c>
      <c r="C143" s="56">
        <v>991</v>
      </c>
      <c r="D143" s="56" t="s">
        <v>19</v>
      </c>
      <c r="E143" s="57" t="s">
        <v>120</v>
      </c>
      <c r="F143" s="57" t="s">
        <v>69</v>
      </c>
      <c r="G143" s="58" t="s">
        <v>30</v>
      </c>
      <c r="H143" s="63">
        <f t="shared" si="13"/>
        <v>0</v>
      </c>
      <c r="I143" s="63">
        <f t="shared" si="13"/>
        <v>0</v>
      </c>
      <c r="J143" s="62" t="e">
        <f t="shared" si="12"/>
        <v>#DIV/0!</v>
      </c>
    </row>
    <row r="144" spans="1:10" ht="26.25" hidden="1">
      <c r="A144" s="128"/>
      <c r="B144" s="36" t="s">
        <v>54</v>
      </c>
      <c r="C144" s="59">
        <v>991</v>
      </c>
      <c r="D144" s="56" t="s">
        <v>19</v>
      </c>
      <c r="E144" s="40" t="s">
        <v>120</v>
      </c>
      <c r="F144" s="57" t="s">
        <v>69</v>
      </c>
      <c r="G144" s="59">
        <v>244</v>
      </c>
      <c r="H144" s="63"/>
      <c r="I144" s="70"/>
      <c r="J144" s="62" t="e">
        <f t="shared" si="12"/>
        <v>#DIV/0!</v>
      </c>
    </row>
    <row r="145" spans="1:10" ht="15">
      <c r="A145" s="128"/>
      <c r="B145" s="34" t="s">
        <v>24</v>
      </c>
      <c r="C145" s="12">
        <v>991</v>
      </c>
      <c r="D145" s="20" t="s">
        <v>25</v>
      </c>
      <c r="E145" s="20"/>
      <c r="F145" s="41"/>
      <c r="G145" s="30"/>
      <c r="H145" s="98">
        <f>H146+H157</f>
        <v>125.29814</v>
      </c>
      <c r="I145" s="98">
        <f>I157+I146</f>
        <v>125.29814</v>
      </c>
      <c r="J145" s="62">
        <f t="shared" si="12"/>
        <v>100</v>
      </c>
    </row>
    <row r="146" spans="1:10" ht="25.5" customHeight="1">
      <c r="A146" s="128"/>
      <c r="B146" s="60" t="s">
        <v>61</v>
      </c>
      <c r="C146" s="52">
        <v>991</v>
      </c>
      <c r="D146" s="18" t="s">
        <v>25</v>
      </c>
      <c r="E146" s="18" t="s">
        <v>18</v>
      </c>
      <c r="F146" s="53"/>
      <c r="G146" s="54"/>
      <c r="H146" s="123">
        <f>H149+H148</f>
        <v>31.31175</v>
      </c>
      <c r="I146" s="123">
        <f>I147+I149</f>
        <v>31.31175</v>
      </c>
      <c r="J146" s="62">
        <f>J147</f>
        <v>100</v>
      </c>
    </row>
    <row r="147" spans="1:10" ht="13.5" customHeight="1">
      <c r="A147" s="128"/>
      <c r="B147" s="121" t="s">
        <v>68</v>
      </c>
      <c r="C147" s="118">
        <v>991</v>
      </c>
      <c r="D147" s="18" t="s">
        <v>25</v>
      </c>
      <c r="E147" s="18" t="s">
        <v>18</v>
      </c>
      <c r="F147" s="53" t="s">
        <v>69</v>
      </c>
      <c r="G147" s="54"/>
      <c r="H147" s="123">
        <f>H148</f>
        <v>13.31175</v>
      </c>
      <c r="I147" s="123">
        <f>I148</f>
        <v>13.31175</v>
      </c>
      <c r="J147" s="62">
        <f>J148</f>
        <v>100</v>
      </c>
    </row>
    <row r="148" spans="1:10" ht="25.5" customHeight="1">
      <c r="A148" s="128"/>
      <c r="B148" s="121" t="s">
        <v>153</v>
      </c>
      <c r="C148" s="118">
        <v>991</v>
      </c>
      <c r="D148" s="18" t="s">
        <v>25</v>
      </c>
      <c r="E148" s="18" t="s">
        <v>18</v>
      </c>
      <c r="F148" s="53" t="s">
        <v>69</v>
      </c>
      <c r="G148" s="54">
        <v>244</v>
      </c>
      <c r="H148" s="123">
        <v>13.31175</v>
      </c>
      <c r="I148" s="123">
        <v>13.31175</v>
      </c>
      <c r="J148" s="62">
        <f>I148/H148*100</f>
        <v>100</v>
      </c>
    </row>
    <row r="149" spans="1:10" ht="25.5" customHeight="1">
      <c r="A149" s="128"/>
      <c r="B149" s="36" t="s">
        <v>101</v>
      </c>
      <c r="C149" s="56">
        <v>991</v>
      </c>
      <c r="D149" s="18" t="s">
        <v>25</v>
      </c>
      <c r="E149" s="18" t="s">
        <v>18</v>
      </c>
      <c r="F149" s="24" t="s">
        <v>102</v>
      </c>
      <c r="G149" s="54"/>
      <c r="H149" s="100">
        <f>H150</f>
        <v>18</v>
      </c>
      <c r="I149" s="100">
        <f>I150</f>
        <v>18</v>
      </c>
      <c r="J149" s="62">
        <v>100</v>
      </c>
    </row>
    <row r="150" spans="1:10" ht="25.5" customHeight="1">
      <c r="A150" s="128"/>
      <c r="B150" s="36" t="s">
        <v>103</v>
      </c>
      <c r="C150" s="56">
        <v>991</v>
      </c>
      <c r="D150" s="18" t="s">
        <v>25</v>
      </c>
      <c r="E150" s="18" t="s">
        <v>18</v>
      </c>
      <c r="F150" s="24" t="s">
        <v>104</v>
      </c>
      <c r="G150" s="54"/>
      <c r="H150" s="100">
        <f>H151+H155+H153</f>
        <v>18</v>
      </c>
      <c r="I150" s="100">
        <f>I155</f>
        <v>18</v>
      </c>
      <c r="J150" s="62">
        <v>100</v>
      </c>
    </row>
    <row r="151" spans="1:10" ht="35.25" customHeight="1" hidden="1">
      <c r="A151" s="128"/>
      <c r="B151" s="89" t="s">
        <v>108</v>
      </c>
      <c r="C151" s="90" t="s">
        <v>57</v>
      </c>
      <c r="D151" s="18" t="s">
        <v>25</v>
      </c>
      <c r="E151" s="18" t="s">
        <v>18</v>
      </c>
      <c r="F151" s="90" t="s">
        <v>109</v>
      </c>
      <c r="G151" s="72"/>
      <c r="H151" s="100">
        <f>H152</f>
        <v>0</v>
      </c>
      <c r="I151" s="100" t="str">
        <f>I152</f>
        <v>-</v>
      </c>
      <c r="J151" s="62" t="s">
        <v>131</v>
      </c>
    </row>
    <row r="152" spans="1:10" ht="25.5" customHeight="1" hidden="1">
      <c r="A152" s="128"/>
      <c r="B152" s="36" t="s">
        <v>54</v>
      </c>
      <c r="C152" s="90" t="s">
        <v>57</v>
      </c>
      <c r="D152" s="18" t="s">
        <v>25</v>
      </c>
      <c r="E152" s="18" t="s">
        <v>18</v>
      </c>
      <c r="F152" s="90" t="s">
        <v>109</v>
      </c>
      <c r="G152" s="72" t="s">
        <v>43</v>
      </c>
      <c r="H152" s="100"/>
      <c r="I152" s="100" t="s">
        <v>131</v>
      </c>
      <c r="J152" s="62" t="s">
        <v>131</v>
      </c>
    </row>
    <row r="153" spans="1:10" ht="25.5" customHeight="1" hidden="1">
      <c r="A153" s="128"/>
      <c r="B153" s="106" t="s">
        <v>68</v>
      </c>
      <c r="C153" s="90" t="s">
        <v>57</v>
      </c>
      <c r="D153" s="18" t="s">
        <v>25</v>
      </c>
      <c r="E153" s="18" t="s">
        <v>18</v>
      </c>
      <c r="F153" s="90" t="s">
        <v>69</v>
      </c>
      <c r="G153" s="72"/>
      <c r="H153" s="102">
        <f>H154</f>
        <v>0</v>
      </c>
      <c r="I153" s="102">
        <f>I154</f>
        <v>0</v>
      </c>
      <c r="J153" s="62" t="e">
        <f>I153/H153*100</f>
        <v>#DIV/0!</v>
      </c>
    </row>
    <row r="154" spans="1:10" ht="25.5" customHeight="1" hidden="1">
      <c r="A154" s="128"/>
      <c r="B154" s="106" t="s">
        <v>54</v>
      </c>
      <c r="C154" s="90" t="s">
        <v>57</v>
      </c>
      <c r="D154" s="18" t="s">
        <v>25</v>
      </c>
      <c r="E154" s="18" t="s">
        <v>18</v>
      </c>
      <c r="F154" s="90" t="s">
        <v>69</v>
      </c>
      <c r="G154" s="72" t="s">
        <v>43</v>
      </c>
      <c r="H154" s="102"/>
      <c r="I154" s="102"/>
      <c r="J154" s="62" t="e">
        <f>I154/H154*100</f>
        <v>#DIV/0!</v>
      </c>
    </row>
    <row r="155" spans="1:10" ht="26.25">
      <c r="A155" s="128"/>
      <c r="B155" s="94" t="s">
        <v>112</v>
      </c>
      <c r="C155" s="52">
        <v>991</v>
      </c>
      <c r="D155" s="18" t="s">
        <v>25</v>
      </c>
      <c r="E155" s="18" t="s">
        <v>18</v>
      </c>
      <c r="F155" s="53" t="s">
        <v>107</v>
      </c>
      <c r="G155" s="54"/>
      <c r="H155" s="61">
        <f>H156</f>
        <v>18</v>
      </c>
      <c r="I155" s="61">
        <f>I156</f>
        <v>18</v>
      </c>
      <c r="J155" s="62">
        <v>100</v>
      </c>
    </row>
    <row r="156" spans="1:10" ht="33.75" customHeight="1">
      <c r="A156" s="128"/>
      <c r="B156" s="36" t="s">
        <v>54</v>
      </c>
      <c r="C156" s="52">
        <v>991</v>
      </c>
      <c r="D156" s="18" t="s">
        <v>25</v>
      </c>
      <c r="E156" s="18" t="s">
        <v>18</v>
      </c>
      <c r="F156" s="53" t="s">
        <v>107</v>
      </c>
      <c r="G156" s="54">
        <v>244</v>
      </c>
      <c r="H156" s="61">
        <v>18</v>
      </c>
      <c r="I156" s="61">
        <v>18</v>
      </c>
      <c r="J156" s="62">
        <v>100</v>
      </c>
    </row>
    <row r="157" spans="1:10" ht="15">
      <c r="A157" s="128"/>
      <c r="B157" s="35" t="s">
        <v>7</v>
      </c>
      <c r="C157" s="13">
        <v>991</v>
      </c>
      <c r="D157" s="18" t="s">
        <v>25</v>
      </c>
      <c r="E157" s="18" t="s">
        <v>22</v>
      </c>
      <c r="F157" s="24"/>
      <c r="G157" s="28"/>
      <c r="H157" s="74">
        <f>H160</f>
        <v>93.98639</v>
      </c>
      <c r="I157" s="74">
        <f>I160</f>
        <v>93.98639</v>
      </c>
      <c r="J157" s="62">
        <f>I157/H157*100</f>
        <v>100</v>
      </c>
    </row>
    <row r="158" spans="1:10" ht="26.25" hidden="1">
      <c r="A158" s="128"/>
      <c r="B158" s="36" t="s">
        <v>84</v>
      </c>
      <c r="C158" s="13">
        <v>988</v>
      </c>
      <c r="D158" s="18" t="s">
        <v>25</v>
      </c>
      <c r="E158" s="18" t="s">
        <v>22</v>
      </c>
      <c r="F158" s="53" t="s">
        <v>85</v>
      </c>
      <c r="G158" s="28"/>
      <c r="H158" s="75">
        <f>H159</f>
        <v>0</v>
      </c>
      <c r="I158" s="75">
        <f>I159</f>
        <v>0</v>
      </c>
      <c r="J158" s="62" t="e">
        <f aca="true" t="shared" si="14" ref="J158:J167">I158/H158*100</f>
        <v>#DIV/0!</v>
      </c>
    </row>
    <row r="159" spans="1:10" ht="26.25" hidden="1">
      <c r="A159" s="128"/>
      <c r="B159" s="36" t="s">
        <v>62</v>
      </c>
      <c r="C159" s="13">
        <v>989</v>
      </c>
      <c r="D159" s="18" t="s">
        <v>25</v>
      </c>
      <c r="E159" s="18" t="s">
        <v>22</v>
      </c>
      <c r="F159" s="53" t="s">
        <v>85</v>
      </c>
      <c r="G159" s="28" t="s">
        <v>43</v>
      </c>
      <c r="H159" s="75">
        <v>0</v>
      </c>
      <c r="I159" s="75">
        <v>0</v>
      </c>
      <c r="J159" s="62" t="e">
        <f t="shared" si="14"/>
        <v>#DIV/0!</v>
      </c>
    </row>
    <row r="160" spans="1:10" ht="26.25">
      <c r="A160" s="128"/>
      <c r="B160" s="36" t="s">
        <v>101</v>
      </c>
      <c r="C160" s="56">
        <v>991</v>
      </c>
      <c r="D160" s="18" t="s">
        <v>25</v>
      </c>
      <c r="E160" s="18" t="s">
        <v>22</v>
      </c>
      <c r="F160" s="24" t="s">
        <v>102</v>
      </c>
      <c r="G160" s="28"/>
      <c r="H160" s="75">
        <f>H161</f>
        <v>93.98639</v>
      </c>
      <c r="I160" s="75">
        <f>I161</f>
        <v>93.98639</v>
      </c>
      <c r="J160" s="62">
        <f t="shared" si="14"/>
        <v>100</v>
      </c>
    </row>
    <row r="161" spans="1:10" ht="15">
      <c r="A161" s="128"/>
      <c r="B161" s="36" t="s">
        <v>103</v>
      </c>
      <c r="C161" s="56">
        <v>991</v>
      </c>
      <c r="D161" s="18" t="s">
        <v>25</v>
      </c>
      <c r="E161" s="18" t="s">
        <v>22</v>
      </c>
      <c r="F161" s="24" t="s">
        <v>104</v>
      </c>
      <c r="G161" s="28"/>
      <c r="H161" s="75">
        <f>H164+H166+H168+H170+H162</f>
        <v>93.98639</v>
      </c>
      <c r="I161" s="75">
        <f>I162+I164+I166+I168+I170</f>
        <v>93.98639</v>
      </c>
      <c r="J161" s="62">
        <f t="shared" si="14"/>
        <v>100</v>
      </c>
    </row>
    <row r="162" spans="1:10" ht="15">
      <c r="A162" s="128"/>
      <c r="B162" s="106" t="s">
        <v>98</v>
      </c>
      <c r="C162" s="56">
        <v>991</v>
      </c>
      <c r="D162" s="18" t="s">
        <v>25</v>
      </c>
      <c r="E162" s="18" t="s">
        <v>22</v>
      </c>
      <c r="F162" s="24" t="s">
        <v>93</v>
      </c>
      <c r="G162" s="28"/>
      <c r="H162" s="75">
        <f>H163</f>
        <v>10</v>
      </c>
      <c r="I162" s="75">
        <f>I163</f>
        <v>10</v>
      </c>
      <c r="J162" s="62">
        <v>100</v>
      </c>
    </row>
    <row r="163" spans="1:10" ht="42.75" customHeight="1">
      <c r="A163" s="128"/>
      <c r="B163" s="36" t="s">
        <v>153</v>
      </c>
      <c r="C163" s="56">
        <v>991</v>
      </c>
      <c r="D163" s="18" t="s">
        <v>25</v>
      </c>
      <c r="E163" s="18" t="s">
        <v>22</v>
      </c>
      <c r="F163" s="24" t="s">
        <v>93</v>
      </c>
      <c r="G163" s="28" t="s">
        <v>43</v>
      </c>
      <c r="H163" s="75">
        <v>10</v>
      </c>
      <c r="I163" s="75">
        <v>10</v>
      </c>
      <c r="J163" s="62">
        <v>100</v>
      </c>
    </row>
    <row r="164" spans="1:10" ht="58.5" customHeight="1">
      <c r="A164" s="128"/>
      <c r="B164" s="89" t="s">
        <v>108</v>
      </c>
      <c r="C164" s="90" t="s">
        <v>57</v>
      </c>
      <c r="D164" s="18" t="s">
        <v>25</v>
      </c>
      <c r="E164" s="18" t="s">
        <v>22</v>
      </c>
      <c r="F164" s="90" t="s">
        <v>109</v>
      </c>
      <c r="G164" s="72"/>
      <c r="H164" s="43">
        <f>H165</f>
        <v>53.1</v>
      </c>
      <c r="I164" s="43">
        <f>I165</f>
        <v>53.1</v>
      </c>
      <c r="J164" s="62">
        <f t="shared" si="14"/>
        <v>100</v>
      </c>
    </row>
    <row r="165" spans="1:10" ht="26.25">
      <c r="A165" s="128"/>
      <c r="B165" s="36" t="s">
        <v>54</v>
      </c>
      <c r="C165" s="90" t="s">
        <v>57</v>
      </c>
      <c r="D165" s="18" t="s">
        <v>25</v>
      </c>
      <c r="E165" s="18" t="s">
        <v>22</v>
      </c>
      <c r="F165" s="90" t="s">
        <v>109</v>
      </c>
      <c r="G165" s="72" t="s">
        <v>43</v>
      </c>
      <c r="H165" s="43">
        <v>53.1</v>
      </c>
      <c r="I165" s="43">
        <v>53.1</v>
      </c>
      <c r="J165" s="62">
        <f t="shared" si="14"/>
        <v>100</v>
      </c>
    </row>
    <row r="166" spans="1:10" s="55" customFormat="1" ht="15">
      <c r="A166" s="128"/>
      <c r="B166" s="50" t="s">
        <v>68</v>
      </c>
      <c r="C166" s="13">
        <v>991</v>
      </c>
      <c r="D166" s="18" t="s">
        <v>25</v>
      </c>
      <c r="E166" s="18" t="s">
        <v>22</v>
      </c>
      <c r="F166" s="53" t="s">
        <v>69</v>
      </c>
      <c r="G166" s="28"/>
      <c r="H166" s="75">
        <f>H167</f>
        <v>10.68639</v>
      </c>
      <c r="I166" s="75">
        <f>I167</f>
        <v>10.68639</v>
      </c>
      <c r="J166" s="62">
        <f t="shared" si="14"/>
        <v>100</v>
      </c>
    </row>
    <row r="167" spans="1:10" s="55" customFormat="1" ht="34.5" customHeight="1">
      <c r="A167" s="128"/>
      <c r="B167" s="36" t="s">
        <v>54</v>
      </c>
      <c r="C167" s="13">
        <v>991</v>
      </c>
      <c r="D167" s="18" t="s">
        <v>25</v>
      </c>
      <c r="E167" s="18" t="s">
        <v>22</v>
      </c>
      <c r="F167" s="53" t="s">
        <v>69</v>
      </c>
      <c r="G167" s="28" t="s">
        <v>43</v>
      </c>
      <c r="H167" s="75">
        <v>10.68639</v>
      </c>
      <c r="I167" s="75">
        <v>10.68639</v>
      </c>
      <c r="J167" s="62">
        <f t="shared" si="14"/>
        <v>100</v>
      </c>
    </row>
    <row r="168" spans="1:10" s="55" customFormat="1" ht="39">
      <c r="A168" s="128"/>
      <c r="B168" s="36" t="s">
        <v>87</v>
      </c>
      <c r="C168" s="13">
        <v>991</v>
      </c>
      <c r="D168" s="18" t="s">
        <v>25</v>
      </c>
      <c r="E168" s="18" t="s">
        <v>22</v>
      </c>
      <c r="F168" s="24" t="s">
        <v>78</v>
      </c>
      <c r="G168" s="28"/>
      <c r="H168" s="68">
        <f>H169</f>
        <v>0.2</v>
      </c>
      <c r="I168" s="68">
        <f>I169</f>
        <v>0.2</v>
      </c>
      <c r="J168" s="62">
        <v>100</v>
      </c>
    </row>
    <row r="169" spans="1:10" s="55" customFormat="1" ht="15">
      <c r="A169" s="128"/>
      <c r="B169" s="36" t="s">
        <v>1</v>
      </c>
      <c r="C169" s="13">
        <v>991</v>
      </c>
      <c r="D169" s="18" t="s">
        <v>25</v>
      </c>
      <c r="E169" s="18" t="s">
        <v>22</v>
      </c>
      <c r="F169" s="24" t="s">
        <v>78</v>
      </c>
      <c r="G169" s="28" t="s">
        <v>47</v>
      </c>
      <c r="H169" s="63">
        <v>0.2</v>
      </c>
      <c r="I169" s="63">
        <v>0.2</v>
      </c>
      <c r="J169" s="62">
        <v>100</v>
      </c>
    </row>
    <row r="170" spans="1:10" s="55" customFormat="1" ht="39">
      <c r="A170" s="128"/>
      <c r="B170" s="36" t="s">
        <v>142</v>
      </c>
      <c r="C170" s="13">
        <v>991</v>
      </c>
      <c r="D170" s="18" t="s">
        <v>25</v>
      </c>
      <c r="E170" s="18" t="s">
        <v>22</v>
      </c>
      <c r="F170" s="24" t="s">
        <v>141</v>
      </c>
      <c r="G170" s="28"/>
      <c r="H170" s="63">
        <f>H171</f>
        <v>20</v>
      </c>
      <c r="I170" s="63">
        <f>I171</f>
        <v>20</v>
      </c>
      <c r="J170" s="62">
        <v>100</v>
      </c>
    </row>
    <row r="171" spans="1:10" s="55" customFormat="1" ht="26.25">
      <c r="A171" s="128"/>
      <c r="B171" s="36" t="s">
        <v>54</v>
      </c>
      <c r="C171" s="13">
        <v>991</v>
      </c>
      <c r="D171" s="18" t="s">
        <v>25</v>
      </c>
      <c r="E171" s="18" t="s">
        <v>22</v>
      </c>
      <c r="F171" s="24" t="s">
        <v>141</v>
      </c>
      <c r="G171" s="28" t="s">
        <v>43</v>
      </c>
      <c r="H171" s="63">
        <v>20</v>
      </c>
      <c r="I171" s="63">
        <v>20</v>
      </c>
      <c r="J171" s="62">
        <v>100</v>
      </c>
    </row>
    <row r="172" spans="1:10" s="55" customFormat="1" ht="15">
      <c r="A172" s="128"/>
      <c r="B172" s="34" t="s">
        <v>31</v>
      </c>
      <c r="C172" s="6">
        <v>991</v>
      </c>
      <c r="D172" s="22" t="s">
        <v>26</v>
      </c>
      <c r="E172" s="20"/>
      <c r="F172" s="41"/>
      <c r="G172" s="30"/>
      <c r="H172" s="107">
        <f>H173+H193</f>
        <v>2424.2088</v>
      </c>
      <c r="I172" s="107">
        <f>I173+I193</f>
        <v>2424.2088</v>
      </c>
      <c r="J172" s="62">
        <f aca="true" t="shared" si="15" ref="J172:J179">I172/H172*100</f>
        <v>100</v>
      </c>
    </row>
    <row r="173" spans="1:10" ht="15">
      <c r="A173" s="128"/>
      <c r="B173" s="35" t="s">
        <v>8</v>
      </c>
      <c r="C173" s="13">
        <v>991</v>
      </c>
      <c r="D173" s="18" t="s">
        <v>26</v>
      </c>
      <c r="E173" s="18" t="s">
        <v>16</v>
      </c>
      <c r="F173" s="24"/>
      <c r="G173" s="28"/>
      <c r="H173" s="74">
        <f>H174</f>
        <v>2098.61093</v>
      </c>
      <c r="I173" s="74">
        <f>I174</f>
        <v>2098.61093</v>
      </c>
      <c r="J173" s="62">
        <f t="shared" si="15"/>
        <v>100</v>
      </c>
    </row>
    <row r="174" spans="1:10" ht="26.25">
      <c r="A174" s="128"/>
      <c r="B174" s="36" t="s">
        <v>101</v>
      </c>
      <c r="C174" s="56">
        <v>991</v>
      </c>
      <c r="D174" s="18" t="s">
        <v>26</v>
      </c>
      <c r="E174" s="18" t="s">
        <v>16</v>
      </c>
      <c r="F174" s="24" t="s">
        <v>102</v>
      </c>
      <c r="G174" s="28"/>
      <c r="H174" s="75">
        <f>H175</f>
        <v>2098.61093</v>
      </c>
      <c r="I174" s="75">
        <f>I175</f>
        <v>2098.61093</v>
      </c>
      <c r="J174" s="62">
        <f t="shared" si="15"/>
        <v>100</v>
      </c>
    </row>
    <row r="175" spans="1:10" ht="15">
      <c r="A175" s="128"/>
      <c r="B175" s="36" t="s">
        <v>103</v>
      </c>
      <c r="C175" s="56">
        <v>991</v>
      </c>
      <c r="D175" s="18" t="s">
        <v>26</v>
      </c>
      <c r="E175" s="18" t="s">
        <v>16</v>
      </c>
      <c r="F175" s="24" t="s">
        <v>104</v>
      </c>
      <c r="G175" s="28"/>
      <c r="H175" s="75">
        <f>H187+H189+H191+H176+H178+H180+H183+H185</f>
        <v>2098.61093</v>
      </c>
      <c r="I175" s="75">
        <f>I177+I178+I183+I185+I187</f>
        <v>2098.61093</v>
      </c>
      <c r="J175" s="62">
        <f t="shared" si="15"/>
        <v>100</v>
      </c>
    </row>
    <row r="176" spans="1:10" ht="15">
      <c r="A176" s="128"/>
      <c r="B176" s="112" t="s">
        <v>64</v>
      </c>
      <c r="C176" s="56">
        <v>991</v>
      </c>
      <c r="D176" s="18" t="s">
        <v>26</v>
      </c>
      <c r="E176" s="18" t="s">
        <v>16</v>
      </c>
      <c r="F176" s="24" t="s">
        <v>65</v>
      </c>
      <c r="G176" s="28"/>
      <c r="H176" s="75">
        <f>H177</f>
        <v>140.93093</v>
      </c>
      <c r="I176" s="75">
        <f>I177</f>
        <v>140.93093</v>
      </c>
      <c r="J176" s="62">
        <f t="shared" si="15"/>
        <v>100</v>
      </c>
    </row>
    <row r="177" spans="1:10" ht="26.25">
      <c r="A177" s="128"/>
      <c r="B177" s="112" t="s">
        <v>54</v>
      </c>
      <c r="C177" s="56">
        <v>991</v>
      </c>
      <c r="D177" s="18" t="s">
        <v>26</v>
      </c>
      <c r="E177" s="18" t="s">
        <v>16</v>
      </c>
      <c r="F177" s="24" t="s">
        <v>65</v>
      </c>
      <c r="G177" s="28" t="s">
        <v>43</v>
      </c>
      <c r="H177" s="75">
        <v>140.93093</v>
      </c>
      <c r="I177" s="75">
        <v>140.93093</v>
      </c>
      <c r="J177" s="62">
        <f t="shared" si="15"/>
        <v>100</v>
      </c>
    </row>
    <row r="178" spans="1:10" ht="66">
      <c r="A178" s="128"/>
      <c r="B178" s="112" t="s">
        <v>148</v>
      </c>
      <c r="C178" s="56">
        <v>991</v>
      </c>
      <c r="D178" s="18" t="s">
        <v>26</v>
      </c>
      <c r="E178" s="18" t="s">
        <v>16</v>
      </c>
      <c r="F178" s="24" t="s">
        <v>146</v>
      </c>
      <c r="G178" s="28"/>
      <c r="H178" s="75">
        <f>H179</f>
        <v>49</v>
      </c>
      <c r="I178" s="75">
        <f>I179</f>
        <v>49</v>
      </c>
      <c r="J178" s="62">
        <f t="shared" si="15"/>
        <v>100</v>
      </c>
    </row>
    <row r="179" spans="1:10" ht="26.25">
      <c r="A179" s="128"/>
      <c r="B179" s="112" t="s">
        <v>147</v>
      </c>
      <c r="C179" s="56">
        <v>991</v>
      </c>
      <c r="D179" s="18" t="s">
        <v>26</v>
      </c>
      <c r="E179" s="18" t="s">
        <v>16</v>
      </c>
      <c r="F179" s="24" t="s">
        <v>146</v>
      </c>
      <c r="G179" s="28" t="s">
        <v>132</v>
      </c>
      <c r="H179" s="75">
        <v>49</v>
      </c>
      <c r="I179" s="75">
        <v>49</v>
      </c>
      <c r="J179" s="62">
        <f t="shared" si="15"/>
        <v>100</v>
      </c>
    </row>
    <row r="180" spans="1:10" ht="15" hidden="1">
      <c r="A180" s="128"/>
      <c r="B180" s="112"/>
      <c r="C180" s="56">
        <v>991</v>
      </c>
      <c r="D180" s="18" t="s">
        <v>26</v>
      </c>
      <c r="E180" s="18" t="s">
        <v>16</v>
      </c>
      <c r="F180" s="24" t="s">
        <v>93</v>
      </c>
      <c r="G180" s="28"/>
      <c r="H180" s="75">
        <f>H181+H182</f>
        <v>0</v>
      </c>
      <c r="I180" s="75">
        <f>I181+I182</f>
        <v>0</v>
      </c>
      <c r="J180" s="62" t="e">
        <f>I180/H180*100</f>
        <v>#DIV/0!</v>
      </c>
    </row>
    <row r="181" spans="1:10" ht="15" hidden="1">
      <c r="A181" s="128"/>
      <c r="B181" s="112" t="s">
        <v>126</v>
      </c>
      <c r="C181" s="56">
        <v>991</v>
      </c>
      <c r="D181" s="18" t="s">
        <v>26</v>
      </c>
      <c r="E181" s="18" t="s">
        <v>16</v>
      </c>
      <c r="F181" s="24" t="s">
        <v>93</v>
      </c>
      <c r="G181" s="28" t="s">
        <v>49</v>
      </c>
      <c r="H181" s="75"/>
      <c r="I181" s="75"/>
      <c r="J181" s="62" t="e">
        <f>I181/H181*100</f>
        <v>#DIV/0!</v>
      </c>
    </row>
    <row r="182" spans="1:10" ht="39" hidden="1">
      <c r="A182" s="128"/>
      <c r="B182" s="112" t="s">
        <v>92</v>
      </c>
      <c r="C182" s="56">
        <v>991</v>
      </c>
      <c r="D182" s="18" t="s">
        <v>26</v>
      </c>
      <c r="E182" s="18" t="s">
        <v>16</v>
      </c>
      <c r="F182" s="24" t="s">
        <v>93</v>
      </c>
      <c r="G182" s="28" t="s">
        <v>83</v>
      </c>
      <c r="H182" s="75"/>
      <c r="I182" s="75"/>
      <c r="J182" s="62" t="e">
        <f>I182/H182*100</f>
        <v>#DIV/0!</v>
      </c>
    </row>
    <row r="183" spans="1:10" ht="66">
      <c r="A183" s="128"/>
      <c r="B183" s="112" t="s">
        <v>148</v>
      </c>
      <c r="C183" s="56">
        <v>991</v>
      </c>
      <c r="D183" s="18" t="s">
        <v>26</v>
      </c>
      <c r="E183" s="18" t="s">
        <v>16</v>
      </c>
      <c r="F183" s="24" t="s">
        <v>149</v>
      </c>
      <c r="G183" s="28"/>
      <c r="H183" s="75">
        <f>H184</f>
        <v>931</v>
      </c>
      <c r="I183" s="75">
        <f>I184</f>
        <v>931</v>
      </c>
      <c r="J183" s="62">
        <v>100</v>
      </c>
    </row>
    <row r="184" spans="1:10" ht="26.25">
      <c r="A184" s="128"/>
      <c r="B184" s="112" t="s">
        <v>145</v>
      </c>
      <c r="C184" s="56">
        <v>991</v>
      </c>
      <c r="D184" s="18" t="s">
        <v>26</v>
      </c>
      <c r="E184" s="18" t="s">
        <v>16</v>
      </c>
      <c r="F184" s="24" t="s">
        <v>149</v>
      </c>
      <c r="G184" s="28" t="s">
        <v>132</v>
      </c>
      <c r="H184" s="75">
        <v>931</v>
      </c>
      <c r="I184" s="75">
        <v>931</v>
      </c>
      <c r="J184" s="62">
        <v>100</v>
      </c>
    </row>
    <row r="185" spans="1:10" ht="52.5">
      <c r="A185" s="128"/>
      <c r="B185" s="112" t="s">
        <v>108</v>
      </c>
      <c r="C185" s="56">
        <v>991</v>
      </c>
      <c r="D185" s="18" t="s">
        <v>26</v>
      </c>
      <c r="E185" s="18" t="s">
        <v>16</v>
      </c>
      <c r="F185" s="24" t="s">
        <v>109</v>
      </c>
      <c r="G185" s="28"/>
      <c r="H185" s="75">
        <f>H186</f>
        <v>432.53</v>
      </c>
      <c r="I185" s="75">
        <f>I186</f>
        <v>432.53</v>
      </c>
      <c r="J185" s="62">
        <f>I185/H185*100</f>
        <v>100</v>
      </c>
    </row>
    <row r="186" spans="1:10" ht="26.25">
      <c r="A186" s="128"/>
      <c r="B186" s="112" t="s">
        <v>54</v>
      </c>
      <c r="C186" s="56">
        <v>991</v>
      </c>
      <c r="D186" s="18" t="s">
        <v>26</v>
      </c>
      <c r="E186" s="18" t="s">
        <v>16</v>
      </c>
      <c r="F186" s="24" t="s">
        <v>109</v>
      </c>
      <c r="G186" s="28" t="s">
        <v>43</v>
      </c>
      <c r="H186" s="75">
        <v>432.53</v>
      </c>
      <c r="I186" s="75">
        <v>432.53</v>
      </c>
      <c r="J186" s="62">
        <f>I186/H186*100</f>
        <v>100</v>
      </c>
    </row>
    <row r="187" spans="1:10" ht="39">
      <c r="A187" s="128"/>
      <c r="B187" s="64" t="s">
        <v>63</v>
      </c>
      <c r="C187" s="13">
        <v>991</v>
      </c>
      <c r="D187" s="18" t="s">
        <v>26</v>
      </c>
      <c r="E187" s="18" t="s">
        <v>16</v>
      </c>
      <c r="F187" s="24" t="s">
        <v>70</v>
      </c>
      <c r="G187" s="28"/>
      <c r="H187" s="74">
        <f>H188</f>
        <v>545.15</v>
      </c>
      <c r="I187" s="74">
        <f>I188</f>
        <v>545.15</v>
      </c>
      <c r="J187" s="62">
        <f aca="true" t="shared" si="16" ref="J187:J198">I187/H187*100</f>
        <v>100</v>
      </c>
    </row>
    <row r="188" spans="1:10" ht="15">
      <c r="A188" s="128"/>
      <c r="B188" s="36" t="s">
        <v>1</v>
      </c>
      <c r="C188" s="13">
        <v>991</v>
      </c>
      <c r="D188" s="18" t="s">
        <v>26</v>
      </c>
      <c r="E188" s="18" t="s">
        <v>16</v>
      </c>
      <c r="F188" s="24" t="s">
        <v>70</v>
      </c>
      <c r="G188" s="28" t="s">
        <v>47</v>
      </c>
      <c r="H188" s="75">
        <v>545.15</v>
      </c>
      <c r="I188" s="75">
        <v>545.15</v>
      </c>
      <c r="J188" s="62">
        <f t="shared" si="16"/>
        <v>100</v>
      </c>
    </row>
    <row r="189" spans="1:10" ht="26.25" hidden="1">
      <c r="A189" s="128"/>
      <c r="B189" s="36" t="s">
        <v>99</v>
      </c>
      <c r="C189" s="13">
        <v>991</v>
      </c>
      <c r="D189" s="18" t="s">
        <v>26</v>
      </c>
      <c r="E189" s="18" t="s">
        <v>16</v>
      </c>
      <c r="F189" s="24" t="s">
        <v>71</v>
      </c>
      <c r="G189" s="28"/>
      <c r="H189" s="62">
        <f>H190</f>
        <v>0</v>
      </c>
      <c r="I189" s="62">
        <f>I190</f>
        <v>0</v>
      </c>
      <c r="J189" s="62" t="e">
        <f t="shared" si="16"/>
        <v>#DIV/0!</v>
      </c>
    </row>
    <row r="190" spans="1:10" ht="15" hidden="1">
      <c r="A190" s="128"/>
      <c r="B190" s="36" t="s">
        <v>1</v>
      </c>
      <c r="C190" s="13">
        <v>991</v>
      </c>
      <c r="D190" s="18" t="s">
        <v>26</v>
      </c>
      <c r="E190" s="18" t="s">
        <v>16</v>
      </c>
      <c r="F190" s="24" t="s">
        <v>71</v>
      </c>
      <c r="G190" s="28" t="s">
        <v>47</v>
      </c>
      <c r="H190" s="63"/>
      <c r="I190" s="63"/>
      <c r="J190" s="62" t="e">
        <f t="shared" si="16"/>
        <v>#DIV/0!</v>
      </c>
    </row>
    <row r="191" spans="1:10" ht="52.5" hidden="1">
      <c r="A191" s="128"/>
      <c r="B191" s="36" t="s">
        <v>100</v>
      </c>
      <c r="C191" s="13">
        <v>991</v>
      </c>
      <c r="D191" s="18" t="s">
        <v>26</v>
      </c>
      <c r="E191" s="18" t="s">
        <v>16</v>
      </c>
      <c r="F191" s="24" t="s">
        <v>72</v>
      </c>
      <c r="G191" s="28"/>
      <c r="H191" s="10"/>
      <c r="I191" s="10"/>
      <c r="J191" s="62" t="e">
        <f t="shared" si="16"/>
        <v>#DIV/0!</v>
      </c>
    </row>
    <row r="192" spans="1:10" ht="15" hidden="1">
      <c r="A192" s="128"/>
      <c r="B192" s="36" t="s">
        <v>1</v>
      </c>
      <c r="C192" s="13">
        <v>991</v>
      </c>
      <c r="D192" s="18" t="s">
        <v>26</v>
      </c>
      <c r="E192" s="18" t="s">
        <v>16</v>
      </c>
      <c r="F192" s="24" t="s">
        <v>72</v>
      </c>
      <c r="G192" s="28" t="s">
        <v>47</v>
      </c>
      <c r="H192" s="43"/>
      <c r="I192" s="43"/>
      <c r="J192" s="62" t="e">
        <f t="shared" si="16"/>
        <v>#DIV/0!</v>
      </c>
    </row>
    <row r="193" spans="1:10" s="115" customFormat="1" ht="26.25">
      <c r="A193" s="128"/>
      <c r="B193" s="35" t="s">
        <v>143</v>
      </c>
      <c r="C193" s="113">
        <v>991</v>
      </c>
      <c r="D193" s="17" t="s">
        <v>26</v>
      </c>
      <c r="E193" s="17" t="s">
        <v>19</v>
      </c>
      <c r="F193" s="45"/>
      <c r="G193" s="114"/>
      <c r="H193" s="74">
        <f>H194</f>
        <v>325.59787</v>
      </c>
      <c r="I193" s="74">
        <f>I194</f>
        <v>325.59787</v>
      </c>
      <c r="J193" s="62">
        <f t="shared" si="16"/>
        <v>100</v>
      </c>
    </row>
    <row r="194" spans="1:10" ht="26.25">
      <c r="A194" s="128"/>
      <c r="B194" s="36" t="s">
        <v>101</v>
      </c>
      <c r="C194" s="13">
        <v>991</v>
      </c>
      <c r="D194" s="18" t="s">
        <v>26</v>
      </c>
      <c r="E194" s="18" t="s">
        <v>19</v>
      </c>
      <c r="F194" s="24" t="s">
        <v>102</v>
      </c>
      <c r="G194" s="28"/>
      <c r="H194" s="75">
        <f>H195</f>
        <v>325.59787</v>
      </c>
      <c r="I194" s="75">
        <f>I195</f>
        <v>325.59787</v>
      </c>
      <c r="J194" s="62">
        <f t="shared" si="16"/>
        <v>100</v>
      </c>
    </row>
    <row r="195" spans="1:10" ht="15">
      <c r="A195" s="128"/>
      <c r="B195" s="36" t="s">
        <v>144</v>
      </c>
      <c r="C195" s="13">
        <v>991</v>
      </c>
      <c r="D195" s="18" t="s">
        <v>26</v>
      </c>
      <c r="E195" s="18" t="s">
        <v>19</v>
      </c>
      <c r="F195" s="24" t="s">
        <v>104</v>
      </c>
      <c r="G195" s="28"/>
      <c r="H195" s="75">
        <f>H196+H215</f>
        <v>325.59787</v>
      </c>
      <c r="I195" s="75">
        <f>I196+I215</f>
        <v>325.59787</v>
      </c>
      <c r="J195" s="62">
        <f t="shared" si="16"/>
        <v>100</v>
      </c>
    </row>
    <row r="196" spans="1:10" ht="15">
      <c r="A196" s="128"/>
      <c r="B196" s="36" t="s">
        <v>98</v>
      </c>
      <c r="C196" s="13">
        <v>991</v>
      </c>
      <c r="D196" s="18" t="s">
        <v>26</v>
      </c>
      <c r="E196" s="18" t="s">
        <v>19</v>
      </c>
      <c r="F196" s="24" t="s">
        <v>93</v>
      </c>
      <c r="G196" s="28"/>
      <c r="H196" s="75">
        <f>H197+H198</f>
        <v>319.59787</v>
      </c>
      <c r="I196" s="75">
        <f>I197+I198</f>
        <v>319.59787</v>
      </c>
      <c r="J196" s="62">
        <f t="shared" si="16"/>
        <v>100</v>
      </c>
    </row>
    <row r="197" spans="1:10" ht="15">
      <c r="A197" s="128"/>
      <c r="B197" s="36" t="s">
        <v>126</v>
      </c>
      <c r="C197" s="13">
        <v>991</v>
      </c>
      <c r="D197" s="18" t="s">
        <v>26</v>
      </c>
      <c r="E197" s="18" t="s">
        <v>19</v>
      </c>
      <c r="F197" s="24" t="s">
        <v>93</v>
      </c>
      <c r="G197" s="28" t="s">
        <v>49</v>
      </c>
      <c r="H197" s="75">
        <v>248.49365</v>
      </c>
      <c r="I197" s="75">
        <v>248.49365</v>
      </c>
      <c r="J197" s="62">
        <f t="shared" si="16"/>
        <v>100</v>
      </c>
    </row>
    <row r="198" spans="1:10" ht="39">
      <c r="A198" s="128"/>
      <c r="B198" s="36" t="s">
        <v>92</v>
      </c>
      <c r="C198" s="13">
        <v>991</v>
      </c>
      <c r="D198" s="18" t="s">
        <v>26</v>
      </c>
      <c r="E198" s="18" t="s">
        <v>19</v>
      </c>
      <c r="F198" s="24" t="s">
        <v>93</v>
      </c>
      <c r="G198" s="28" t="s">
        <v>83</v>
      </c>
      <c r="H198" s="75">
        <v>71.10422</v>
      </c>
      <c r="I198" s="75">
        <v>71.10422</v>
      </c>
      <c r="J198" s="62">
        <f t="shared" si="16"/>
        <v>100</v>
      </c>
    </row>
    <row r="199" spans="1:10" ht="10.5" customHeight="1" hidden="1">
      <c r="A199" s="128"/>
      <c r="B199" s="34" t="s">
        <v>9</v>
      </c>
      <c r="C199" s="6">
        <v>991</v>
      </c>
      <c r="D199" s="22" t="s">
        <v>28</v>
      </c>
      <c r="E199" s="20"/>
      <c r="F199" s="41"/>
      <c r="G199" s="30"/>
      <c r="H199" s="65">
        <f aca="true" t="shared" si="17" ref="H199:I201">H200</f>
        <v>0</v>
      </c>
      <c r="I199" s="65" t="str">
        <f t="shared" si="17"/>
        <v>-</v>
      </c>
      <c r="J199" s="62" t="s">
        <v>131</v>
      </c>
    </row>
    <row r="200" spans="1:10" ht="15" hidden="1">
      <c r="A200" s="128"/>
      <c r="B200" s="73" t="s">
        <v>59</v>
      </c>
      <c r="C200" s="13">
        <v>991</v>
      </c>
      <c r="D200" s="18" t="s">
        <v>28</v>
      </c>
      <c r="E200" s="18" t="s">
        <v>18</v>
      </c>
      <c r="F200" s="24"/>
      <c r="G200" s="28"/>
      <c r="H200" s="43">
        <f t="shared" si="17"/>
        <v>0</v>
      </c>
      <c r="I200" s="43" t="str">
        <f t="shared" si="17"/>
        <v>-</v>
      </c>
      <c r="J200" s="62" t="s">
        <v>131</v>
      </c>
    </row>
    <row r="201" spans="1:10" ht="26.25" hidden="1">
      <c r="A201" s="128"/>
      <c r="B201" s="36" t="s">
        <v>101</v>
      </c>
      <c r="C201" s="56">
        <v>991</v>
      </c>
      <c r="D201" s="18" t="s">
        <v>28</v>
      </c>
      <c r="E201" s="18" t="s">
        <v>18</v>
      </c>
      <c r="F201" s="24" t="s">
        <v>102</v>
      </c>
      <c r="G201" s="28"/>
      <c r="H201" s="43">
        <f t="shared" si="17"/>
        <v>0</v>
      </c>
      <c r="I201" s="43" t="str">
        <f t="shared" si="17"/>
        <v>-</v>
      </c>
      <c r="J201" s="62" t="s">
        <v>131</v>
      </c>
    </row>
    <row r="202" spans="1:10" ht="15" hidden="1">
      <c r="A202" s="128"/>
      <c r="B202" s="36" t="s">
        <v>103</v>
      </c>
      <c r="C202" s="56">
        <v>991</v>
      </c>
      <c r="D202" s="18" t="s">
        <v>28</v>
      </c>
      <c r="E202" s="18" t="s">
        <v>18</v>
      </c>
      <c r="F202" s="24" t="s">
        <v>104</v>
      </c>
      <c r="G202" s="28"/>
      <c r="H202" s="43">
        <f>H203</f>
        <v>0</v>
      </c>
      <c r="I202" s="43" t="str">
        <f>I203</f>
        <v>-</v>
      </c>
      <c r="J202" s="62" t="s">
        <v>131</v>
      </c>
    </row>
    <row r="203" spans="1:10" ht="52.5" hidden="1">
      <c r="A203" s="128"/>
      <c r="B203" s="42" t="s">
        <v>108</v>
      </c>
      <c r="C203" s="13">
        <v>991</v>
      </c>
      <c r="D203" s="18" t="s">
        <v>28</v>
      </c>
      <c r="E203" s="18" t="s">
        <v>18</v>
      </c>
      <c r="F203" s="53" t="s">
        <v>109</v>
      </c>
      <c r="G203" s="28"/>
      <c r="H203" s="63">
        <f>H204</f>
        <v>0</v>
      </c>
      <c r="I203" s="63" t="str">
        <f>I204</f>
        <v>-</v>
      </c>
      <c r="J203" s="62" t="s">
        <v>131</v>
      </c>
    </row>
    <row r="204" spans="1:10" ht="26.25" hidden="1">
      <c r="A204" s="128"/>
      <c r="B204" s="36" t="s">
        <v>54</v>
      </c>
      <c r="C204" s="13">
        <v>990</v>
      </c>
      <c r="D204" s="18" t="s">
        <v>28</v>
      </c>
      <c r="E204" s="18" t="s">
        <v>18</v>
      </c>
      <c r="F204" s="53" t="s">
        <v>109</v>
      </c>
      <c r="G204" s="28" t="s">
        <v>43</v>
      </c>
      <c r="H204" s="63"/>
      <c r="I204" s="63" t="s">
        <v>131</v>
      </c>
      <c r="J204" s="62" t="s">
        <v>131</v>
      </c>
    </row>
    <row r="205" spans="1:10" ht="52.5" hidden="1">
      <c r="A205" s="128"/>
      <c r="B205" s="34" t="s">
        <v>73</v>
      </c>
      <c r="C205" s="6">
        <v>991</v>
      </c>
      <c r="D205" s="22" t="s">
        <v>48</v>
      </c>
      <c r="E205" s="20"/>
      <c r="F205" s="41"/>
      <c r="G205" s="30"/>
      <c r="H205" s="65">
        <f>H206</f>
        <v>0</v>
      </c>
      <c r="I205" s="65">
        <f>I206</f>
        <v>0</v>
      </c>
      <c r="J205" s="62" t="e">
        <f>I205/H205*100</f>
        <v>#DIV/0!</v>
      </c>
    </row>
    <row r="206" spans="1:10" ht="15" hidden="1">
      <c r="A206" s="128"/>
      <c r="B206" s="36" t="s">
        <v>37</v>
      </c>
      <c r="C206" s="13">
        <v>991</v>
      </c>
      <c r="D206" s="18" t="s">
        <v>48</v>
      </c>
      <c r="E206" s="18" t="s">
        <v>22</v>
      </c>
      <c r="F206" s="53"/>
      <c r="G206" s="54"/>
      <c r="H206" s="66"/>
      <c r="I206" s="66"/>
      <c r="J206" s="62" t="e">
        <f>I206/H206*100</f>
        <v>#DIV/0!</v>
      </c>
    </row>
    <row r="207" spans="1:10" ht="26.25" hidden="1">
      <c r="A207" s="128"/>
      <c r="B207" s="67" t="s">
        <v>74</v>
      </c>
      <c r="C207" s="13">
        <v>991</v>
      </c>
      <c r="D207" s="18" t="s">
        <v>48</v>
      </c>
      <c r="E207" s="18" t="s">
        <v>22</v>
      </c>
      <c r="F207" s="24" t="s">
        <v>75</v>
      </c>
      <c r="G207" s="28"/>
      <c r="H207" s="66"/>
      <c r="I207" s="66"/>
      <c r="J207" s="62" t="e">
        <f aca="true" t="shared" si="18" ref="J207:J214">I207/H207*100</f>
        <v>#DIV/0!</v>
      </c>
    </row>
    <row r="208" spans="1:10" ht="21" customHeight="1" hidden="1">
      <c r="A208" s="128"/>
      <c r="B208" s="36" t="s">
        <v>1</v>
      </c>
      <c r="C208" s="13">
        <v>991</v>
      </c>
      <c r="D208" s="18" t="s">
        <v>48</v>
      </c>
      <c r="E208" s="18" t="s">
        <v>22</v>
      </c>
      <c r="F208" s="24" t="s">
        <v>75</v>
      </c>
      <c r="G208" s="28" t="s">
        <v>47</v>
      </c>
      <c r="H208" s="66"/>
      <c r="I208" s="66"/>
      <c r="J208" s="62" t="e">
        <f t="shared" si="18"/>
        <v>#DIV/0!</v>
      </c>
    </row>
    <row r="209" spans="1:10" ht="31.5" customHeight="1" hidden="1">
      <c r="A209" s="128"/>
      <c r="B209" s="36" t="s">
        <v>76</v>
      </c>
      <c r="C209" s="13">
        <v>991</v>
      </c>
      <c r="D209" s="18" t="s">
        <v>48</v>
      </c>
      <c r="E209" s="18" t="s">
        <v>22</v>
      </c>
      <c r="F209" s="24" t="s">
        <v>77</v>
      </c>
      <c r="G209" s="28"/>
      <c r="H209" s="66"/>
      <c r="I209" s="66"/>
      <c r="J209" s="62" t="e">
        <f t="shared" si="18"/>
        <v>#DIV/0!</v>
      </c>
    </row>
    <row r="210" spans="1:10" ht="15.75" customHeight="1" hidden="1">
      <c r="A210" s="128"/>
      <c r="B210" s="36" t="s">
        <v>1</v>
      </c>
      <c r="C210" s="13">
        <v>991</v>
      </c>
      <c r="D210" s="18" t="s">
        <v>48</v>
      </c>
      <c r="E210" s="18" t="s">
        <v>22</v>
      </c>
      <c r="F210" s="24" t="s">
        <v>77</v>
      </c>
      <c r="G210" s="28" t="s">
        <v>47</v>
      </c>
      <c r="H210" s="66"/>
      <c r="I210" s="66"/>
      <c r="J210" s="62" t="e">
        <f t="shared" si="18"/>
        <v>#DIV/0!</v>
      </c>
    </row>
    <row r="211" spans="1:10" ht="42" customHeight="1" hidden="1">
      <c r="A211" s="128"/>
      <c r="B211" s="36" t="s">
        <v>87</v>
      </c>
      <c r="C211" s="13">
        <v>991</v>
      </c>
      <c r="D211" s="18" t="s">
        <v>48</v>
      </c>
      <c r="E211" s="18" t="s">
        <v>22</v>
      </c>
      <c r="F211" s="24" t="s">
        <v>78</v>
      </c>
      <c r="G211" s="28"/>
      <c r="H211" s="68"/>
      <c r="I211" s="68"/>
      <c r="J211" s="62" t="e">
        <f t="shared" si="18"/>
        <v>#DIV/0!</v>
      </c>
    </row>
    <row r="212" spans="1:10" ht="15.75" customHeight="1" hidden="1">
      <c r="A212" s="128"/>
      <c r="B212" s="36" t="s">
        <v>1</v>
      </c>
      <c r="C212" s="13">
        <v>991</v>
      </c>
      <c r="D212" s="18" t="s">
        <v>48</v>
      </c>
      <c r="E212" s="18" t="s">
        <v>22</v>
      </c>
      <c r="F212" s="24" t="s">
        <v>78</v>
      </c>
      <c r="G212" s="28" t="s">
        <v>47</v>
      </c>
      <c r="H212" s="63"/>
      <c r="I212" s="63"/>
      <c r="J212" s="62" t="e">
        <f t="shared" si="18"/>
        <v>#DIV/0!</v>
      </c>
    </row>
    <row r="213" spans="1:10" ht="37.5" customHeight="1" hidden="1">
      <c r="A213" s="128"/>
      <c r="B213" s="36" t="s">
        <v>88</v>
      </c>
      <c r="C213" s="13">
        <v>991</v>
      </c>
      <c r="D213" s="18" t="s">
        <v>48</v>
      </c>
      <c r="E213" s="18" t="s">
        <v>22</v>
      </c>
      <c r="F213" s="24" t="s">
        <v>79</v>
      </c>
      <c r="G213" s="28"/>
      <c r="H213" s="68"/>
      <c r="I213" s="68"/>
      <c r="J213" s="62" t="e">
        <f t="shared" si="18"/>
        <v>#DIV/0!</v>
      </c>
    </row>
    <row r="214" spans="1:10" ht="25.5" customHeight="1" hidden="1">
      <c r="A214" s="128"/>
      <c r="B214" s="36" t="s">
        <v>1</v>
      </c>
      <c r="C214" s="13">
        <v>991</v>
      </c>
      <c r="D214" s="18" t="s">
        <v>48</v>
      </c>
      <c r="E214" s="18" t="s">
        <v>22</v>
      </c>
      <c r="F214" s="24" t="s">
        <v>79</v>
      </c>
      <c r="G214" s="28" t="s">
        <v>47</v>
      </c>
      <c r="H214" s="63"/>
      <c r="I214" s="63"/>
      <c r="J214" s="62" t="e">
        <f t="shared" si="18"/>
        <v>#DIV/0!</v>
      </c>
    </row>
    <row r="215" spans="1:10" ht="18.75" customHeight="1">
      <c r="A215" s="122"/>
      <c r="B215" s="36" t="s">
        <v>154</v>
      </c>
      <c r="C215" s="13">
        <v>991</v>
      </c>
      <c r="D215" s="18" t="s">
        <v>26</v>
      </c>
      <c r="E215" s="18" t="s">
        <v>19</v>
      </c>
      <c r="F215" s="24" t="s">
        <v>152</v>
      </c>
      <c r="G215" s="28"/>
      <c r="H215" s="63">
        <f>H216+H217</f>
        <v>6</v>
      </c>
      <c r="I215" s="63">
        <f>I216+I217</f>
        <v>6</v>
      </c>
      <c r="J215" s="62">
        <v>100</v>
      </c>
    </row>
    <row r="216" spans="1:10" ht="15" customHeight="1">
      <c r="A216" s="122"/>
      <c r="B216" s="36" t="s">
        <v>126</v>
      </c>
      <c r="C216" s="13">
        <v>991</v>
      </c>
      <c r="D216" s="18" t="s">
        <v>26</v>
      </c>
      <c r="E216" s="18" t="s">
        <v>19</v>
      </c>
      <c r="F216" s="24" t="s">
        <v>152</v>
      </c>
      <c r="G216" s="28" t="s">
        <v>49</v>
      </c>
      <c r="H216" s="63">
        <v>4.6</v>
      </c>
      <c r="I216" s="63">
        <v>4.6</v>
      </c>
      <c r="J216" s="62">
        <v>100</v>
      </c>
    </row>
    <row r="217" spans="1:10" ht="25.5" customHeight="1">
      <c r="A217" s="122"/>
      <c r="B217" s="36" t="s">
        <v>92</v>
      </c>
      <c r="C217" s="13">
        <v>991</v>
      </c>
      <c r="D217" s="18" t="s">
        <v>26</v>
      </c>
      <c r="E217" s="18" t="s">
        <v>19</v>
      </c>
      <c r="F217" s="24" t="s">
        <v>152</v>
      </c>
      <c r="G217" s="28" t="s">
        <v>83</v>
      </c>
      <c r="H217" s="63">
        <v>1.4</v>
      </c>
      <c r="I217" s="63">
        <v>1.4</v>
      </c>
      <c r="J217" s="62">
        <v>100</v>
      </c>
    </row>
    <row r="218" spans="1:10" ht="12.75">
      <c r="A218" s="125" t="s">
        <v>29</v>
      </c>
      <c r="B218" s="126"/>
      <c r="C218" s="5"/>
      <c r="D218" s="5"/>
      <c r="E218" s="5"/>
      <c r="F218" s="5"/>
      <c r="G218" s="5"/>
      <c r="H218" s="76">
        <f>H205+H199+H172+H145+H129+H99+H90+H13</f>
        <v>4370.051829999999</v>
      </c>
      <c r="I218" s="76">
        <f>I172+I145+I129+I99+I90+I13</f>
        <v>4370.051829999999</v>
      </c>
      <c r="J218" s="119">
        <f>I218/H218*100</f>
        <v>100</v>
      </c>
    </row>
  </sheetData>
  <sheetProtection/>
  <mergeCells count="14">
    <mergeCell ref="C10:C11"/>
    <mergeCell ref="I10:I11"/>
    <mergeCell ref="A6:K8"/>
    <mergeCell ref="J10:J11"/>
    <mergeCell ref="A2:J4"/>
    <mergeCell ref="A218:B218"/>
    <mergeCell ref="D10:D11"/>
    <mergeCell ref="E10:E11"/>
    <mergeCell ref="F10:F11"/>
    <mergeCell ref="A12:A214"/>
    <mergeCell ref="A10:A11"/>
    <mergeCell ref="G10:G11"/>
    <mergeCell ref="H10:H11"/>
    <mergeCell ref="B10:B11"/>
  </mergeCells>
  <printOptions/>
  <pageMargins left="0.7086614173228347" right="0.7086614173228347" top="0.2755905511811024" bottom="0.2755905511811024" header="0.15748031496062992" footer="0.31496062992125984"/>
  <pageSetup fitToHeight="2" fitToWidth="1" horizontalDpi="600" verticalDpi="600" orientation="portrait" paperSize="9" scale="46" r:id="rId1"/>
  <headerFooter>
    <oddHeader>&amp;C
</oddHeader>
  </headerFooter>
  <rowBreaks count="1" manualBreakCount="1">
    <brk id="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7</cp:lastModifiedBy>
  <cp:lastPrinted>2018-03-30T03:53:19Z</cp:lastPrinted>
  <dcterms:created xsi:type="dcterms:W3CDTF">2009-12-08T03:06:20Z</dcterms:created>
  <dcterms:modified xsi:type="dcterms:W3CDTF">2018-06-26T02:04:36Z</dcterms:modified>
  <cp:category/>
  <cp:version/>
  <cp:contentType/>
  <cp:contentStatus/>
</cp:coreProperties>
</file>