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<sst xmlns="http://schemas.openxmlformats.org/spreadsheetml/2006/main" count="137" uniqueCount="76">
  <si>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</si>
  <si>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</si>
  <si>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</si>
  <si>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</si>
  <si>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</si>
  <si>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</si>
  <si>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</si>
  <si>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991</t>
  </si>
  <si>
    <t>01</t>
  </si>
  <si>
    <t>00</t>
  </si>
  <si>
    <t xml:space="preserve"> 000 00 00</t>
  </si>
  <si>
    <t>000</t>
  </si>
  <si>
    <t>04</t>
  </si>
  <si>
    <t>Национальная безопасность и правоохранительная деятельность</t>
  </si>
  <si>
    <t>03</t>
  </si>
  <si>
    <t xml:space="preserve">000 00 00 </t>
  </si>
  <si>
    <t>09</t>
  </si>
  <si>
    <t>08</t>
  </si>
  <si>
    <t>Жилищно-коммунальное хозяйство</t>
  </si>
  <si>
    <t>05</t>
  </si>
  <si>
    <t>02</t>
  </si>
  <si>
    <t>Культура,кинематография,средства массовой информации</t>
  </si>
  <si>
    <t xml:space="preserve"> 000 00 00 </t>
  </si>
  <si>
    <t>Всего расходов</t>
  </si>
  <si>
    <t>000 00 00</t>
  </si>
  <si>
    <t>Национальная оборона</t>
  </si>
  <si>
    <t>Функционирование высшего должностного лица субъекта Российской Федерации и органа местного самоуправления</t>
  </si>
  <si>
    <t xml:space="preserve"> 000</t>
  </si>
  <si>
    <t>Мобилизационная и вневойсковая подготовка</t>
  </si>
  <si>
    <t>Благоустройство</t>
  </si>
  <si>
    <t>Культура</t>
  </si>
  <si>
    <t xml:space="preserve">Наименование разделов </t>
  </si>
  <si>
    <t>и подразделов</t>
  </si>
  <si>
    <t>01 00</t>
  </si>
  <si>
    <t>01 02</t>
  </si>
  <si>
    <t>01 04</t>
  </si>
  <si>
    <t>02 03</t>
  </si>
  <si>
    <t>02 00</t>
  </si>
  <si>
    <t>03 00</t>
  </si>
  <si>
    <t>05 00</t>
  </si>
  <si>
    <t>05 03</t>
  </si>
  <si>
    <t>08 00</t>
  </si>
  <si>
    <t>08 01</t>
  </si>
  <si>
    <t>03 10</t>
  </si>
  <si>
    <t>Обеспечение пожарной безопасности</t>
  </si>
  <si>
    <t>Уточненная сводная бюджетная роспись, тыс.рублей</t>
  </si>
  <si>
    <t>% исполнения утвержденных назначений</t>
  </si>
  <si>
    <t>% исполнения сводной бюджетной росписи</t>
  </si>
  <si>
    <t>Раздел, подраздел</t>
  </si>
  <si>
    <t>01 06</t>
  </si>
  <si>
    <t>04 00</t>
  </si>
  <si>
    <t>Национальная экономика</t>
  </si>
  <si>
    <t>01 07</t>
  </si>
  <si>
    <t>Обеспечение проведения выборов и референдумов</t>
  </si>
  <si>
    <t>04 09</t>
  </si>
  <si>
    <t>Дорожное хозяйство (дорожные фонды)</t>
  </si>
  <si>
    <t>04 01</t>
  </si>
  <si>
    <t>Общеэкономические вопросы</t>
  </si>
  <si>
    <t>01 13</t>
  </si>
  <si>
    <t>Другие общегосударственные вопросы</t>
  </si>
  <si>
    <t>05 02</t>
  </si>
  <si>
    <t>Коммунальное хозяйство</t>
  </si>
  <si>
    <t xml:space="preserve">Обеспечение деятельности финансовых, налоговых и таможенных органов и органов финансового (финансового- бюджетного)надзора 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</si>
  <si>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</si>
  <si>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</si>
  <si>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11 00</t>
  </si>
  <si>
    <t>11 02</t>
  </si>
  <si>
    <t>Массовый спорт</t>
  </si>
  <si>
    <t>04 12</t>
  </si>
  <si>
    <t>Другие вопросы в области национальной экономики</t>
  </si>
  <si>
    <t>Приложение №3</t>
  </si>
  <si>
    <t>Распределение бюджетных ассигнований</t>
  </si>
  <si>
    <t xml:space="preserve"> по разделам , подразделам класcификации расходов бюджета за  2016 год</t>
  </si>
  <si>
    <t>Исполнение за  2016 год, тыс.рублей</t>
  </si>
  <si>
    <t>Утверждено решением от 30.12.2016г №35</t>
  </si>
  <si>
    <t xml:space="preserve">к Решению №9"Об утверждении отчета об исполнении бюджета муниципального 
образования сельского поселения «Краснопартизанское» за  2016 год"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</si>
</sst>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1">
      <alignment horizontal="left" wrapText="1" indent="2"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9" fillId="24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5" borderId="8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3" xfId="33" applyNumberFormat="1" applyFont="1" applyBorder="1" applyAlignment="1" applyProtection="1">
      <alignment wrapText="1"/>
      <protection/>
    </xf>
    <xf numFmtId="0" fontId="7" fillId="0" borderId="12" xfId="33" applyNumberFormat="1" applyFont="1" applyBorder="1" applyAlignment="1" applyProtection="1">
      <alignment wrapText="1"/>
      <protection/>
    </xf>
    <xf numFmtId="168" fontId="7" fillId="0" borderId="13" xfId="0" applyNumberFormat="1" applyFont="1" applyFill="1" applyBorder="1" applyAlignment="1">
      <alignment horizontal="center" wrapText="1"/>
    </xf>
    <xf numFmtId="170" fontId="7" fillId="0" borderId="13" xfId="0" applyNumberFormat="1" applyFont="1" applyFill="1" applyBorder="1" applyAlignment="1">
      <alignment horizontal="center" wrapText="1"/>
    </xf>
    <xf numFmtId="170" fontId="5" fillId="0" borderId="13" xfId="0" applyNumberFormat="1" applyFont="1" applyBorder="1" applyAlignment="1">
      <alignment horizontal="center" wrapText="1"/>
    </xf>
    <xf numFmtId="170" fontId="4" fillId="0" borderId="13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4" fillId="0" borderId="13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0" fontId="5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2" max="2" width="56.00390625" style="0" customWidth="1"/>
    <col min="3" max="3" width="0.2421875" style="0" hidden="1" customWidth="1"/>
    <col min="4" max="5" width="9.125" style="0" hidden="1" customWidth="1"/>
    <col min="6" max="6" width="13.25390625" style="0" hidden="1" customWidth="1"/>
    <col min="7" max="7" width="9.125" style="0" hidden="1" customWidth="1"/>
    <col min="8" max="8" width="13.75390625" style="34" customWidth="1"/>
    <col min="9" max="9" width="13.25390625" style="34" hidden="1" customWidth="1"/>
    <col min="10" max="10" width="13.25390625" style="34" customWidth="1"/>
    <col min="11" max="11" width="22.125" style="34" customWidth="1"/>
    <col min="12" max="12" width="8.375" style="34" hidden="1" customWidth="1"/>
  </cols>
  <sheetData>
    <row r="1" spans="1:12" ht="12.75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59.25" customHeight="1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>
      <c r="A3" s="38" t="s">
        <v>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" customHeight="1">
      <c r="A4" s="39" t="s">
        <v>72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8" customHeight="1">
      <c r="A6" s="36" t="s">
        <v>48</v>
      </c>
      <c r="B6" s="1" t="s">
        <v>31</v>
      </c>
      <c r="C6" s="36" t="s">
        <v>1</v>
      </c>
      <c r="D6" s="36" t="s">
        <v>2</v>
      </c>
      <c r="E6" s="36" t="s">
        <v>3</v>
      </c>
      <c r="F6" s="36" t="s">
        <v>4</v>
      </c>
      <c r="G6" s="36" t="s">
        <v>5</v>
      </c>
      <c r="H6" s="36" t="s">
        <v>74</v>
      </c>
      <c r="I6" s="42" t="s">
        <v>45</v>
      </c>
      <c r="J6" s="42" t="s">
        <v>73</v>
      </c>
      <c r="K6" s="42" t="s">
        <v>46</v>
      </c>
      <c r="L6" s="42" t="s">
        <v>47</v>
      </c>
    </row>
    <row r="7" spans="1:12" ht="72" customHeight="1">
      <c r="A7" s="37"/>
      <c r="B7" s="2" t="s">
        <v>32</v>
      </c>
      <c r="C7" s="37"/>
      <c r="D7" s="37"/>
      <c r="E7" s="37"/>
      <c r="F7" s="37"/>
      <c r="G7" s="37"/>
      <c r="H7" s="37"/>
      <c r="I7" s="42"/>
      <c r="J7" s="42"/>
      <c r="K7" s="42"/>
      <c r="L7" s="42"/>
    </row>
    <row r="8" spans="1:12" ht="18" customHeight="1">
      <c r="A8" s="3">
        <v>1</v>
      </c>
      <c r="B8" s="7">
        <v>2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6">
        <v>3</v>
      </c>
      <c r="I8" s="3">
        <v>4</v>
      </c>
      <c r="J8" s="3">
        <v>4</v>
      </c>
      <c r="K8" s="3">
        <v>5</v>
      </c>
      <c r="L8" s="3">
        <v>7</v>
      </c>
    </row>
    <row r="9" spans="1:12" ht="18" customHeight="1">
      <c r="A9" s="4" t="s">
        <v>33</v>
      </c>
      <c r="B9" s="10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24">
        <f>H10+H11+H14+H12+H13</f>
        <v>2497.23546</v>
      </c>
      <c r="I9" s="24" t="e">
        <f>I10+I11+I14+I12+#REF!+I13</f>
        <v>#REF!</v>
      </c>
      <c r="J9" s="24">
        <f>J10+J11+J14+J12+J13</f>
        <v>2497.23546</v>
      </c>
      <c r="K9" s="18">
        <f>J9/H9*100</f>
        <v>100</v>
      </c>
      <c r="L9" s="18" t="e">
        <f>J9/I9*100</f>
        <v>#REF!</v>
      </c>
    </row>
    <row r="10" spans="1:12" ht="31.5" customHeight="1">
      <c r="A10" s="3" t="s">
        <v>34</v>
      </c>
      <c r="B10" s="12" t="s">
        <v>26</v>
      </c>
      <c r="C10" s="13" t="s">
        <v>7</v>
      </c>
      <c r="D10" s="13" t="s">
        <v>8</v>
      </c>
      <c r="E10" s="13" t="s">
        <v>20</v>
      </c>
      <c r="F10" s="13" t="s">
        <v>24</v>
      </c>
      <c r="G10" s="13" t="s">
        <v>11</v>
      </c>
      <c r="H10" s="25">
        <v>451.61359</v>
      </c>
      <c r="I10" s="22">
        <v>453.386</v>
      </c>
      <c r="J10" s="23">
        <v>451.61359</v>
      </c>
      <c r="K10" s="19">
        <f>J10/H10*100</f>
        <v>100</v>
      </c>
      <c r="L10" s="19">
        <f>J10/I10*100</f>
        <v>99.60907262244532</v>
      </c>
    </row>
    <row r="11" spans="1:12" ht="39" customHeight="1">
      <c r="A11" s="3" t="s">
        <v>35</v>
      </c>
      <c r="B11" s="12" t="s">
        <v>63</v>
      </c>
      <c r="C11" s="13" t="s">
        <v>7</v>
      </c>
      <c r="D11" s="13" t="s">
        <v>8</v>
      </c>
      <c r="E11" s="13" t="s">
        <v>12</v>
      </c>
      <c r="F11" s="13" t="s">
        <v>24</v>
      </c>
      <c r="G11" s="13" t="s">
        <v>11</v>
      </c>
      <c r="H11" s="25">
        <v>1105.2444</v>
      </c>
      <c r="I11" s="22">
        <v>1033.093</v>
      </c>
      <c r="J11" s="23">
        <v>1105.2444</v>
      </c>
      <c r="K11" s="19">
        <f>J11/H11*100</f>
        <v>100</v>
      </c>
      <c r="L11" s="19">
        <f>J11/I11*100</f>
        <v>106.98401789577512</v>
      </c>
    </row>
    <row r="12" spans="1:12" ht="31.5" customHeight="1">
      <c r="A12" s="3" t="s">
        <v>49</v>
      </c>
      <c r="B12" s="12" t="s">
        <v>62</v>
      </c>
      <c r="C12" s="13" t="s">
        <v>7</v>
      </c>
      <c r="D12" s="13" t="s">
        <v>8</v>
      </c>
      <c r="E12" s="13" t="s">
        <v>12</v>
      </c>
      <c r="F12" s="13" t="s">
        <v>24</v>
      </c>
      <c r="G12" s="13" t="s">
        <v>11</v>
      </c>
      <c r="H12" s="25">
        <v>187.17</v>
      </c>
      <c r="I12" s="25">
        <v>187.17</v>
      </c>
      <c r="J12" s="25">
        <v>187.17</v>
      </c>
      <c r="K12" s="18">
        <f aca="true" t="shared" si="0" ref="K12:K30">J12/H12*100</f>
        <v>100</v>
      </c>
      <c r="L12" s="18">
        <f aca="true" t="shared" si="1" ref="L12:L30">J12/I12*100</f>
        <v>100</v>
      </c>
    </row>
    <row r="13" spans="1:12" ht="22.5" customHeight="1" hidden="1">
      <c r="A13" s="3" t="s">
        <v>52</v>
      </c>
      <c r="B13" s="12" t="s">
        <v>53</v>
      </c>
      <c r="C13" s="13" t="s">
        <v>7</v>
      </c>
      <c r="D13" s="13" t="s">
        <v>8</v>
      </c>
      <c r="E13" s="13" t="s">
        <v>12</v>
      </c>
      <c r="F13" s="13" t="s">
        <v>24</v>
      </c>
      <c r="G13" s="13" t="s">
        <v>11</v>
      </c>
      <c r="H13" s="25"/>
      <c r="I13" s="25"/>
      <c r="J13" s="25"/>
      <c r="K13" s="19" t="e">
        <f t="shared" si="0"/>
        <v>#DIV/0!</v>
      </c>
      <c r="L13" s="19" t="e">
        <f t="shared" si="1"/>
        <v>#DIV/0!</v>
      </c>
    </row>
    <row r="14" spans="1:12" ht="18.75" customHeight="1">
      <c r="A14" s="3" t="s">
        <v>58</v>
      </c>
      <c r="B14" s="12" t="s">
        <v>59</v>
      </c>
      <c r="C14" s="13" t="s">
        <v>7</v>
      </c>
      <c r="D14" s="13" t="s">
        <v>8</v>
      </c>
      <c r="E14" s="13" t="s">
        <v>12</v>
      </c>
      <c r="F14" s="13" t="s">
        <v>24</v>
      </c>
      <c r="G14" s="13" t="s">
        <v>11</v>
      </c>
      <c r="H14" s="25">
        <v>753.20747</v>
      </c>
      <c r="I14" s="26">
        <v>726.2130000000001</v>
      </c>
      <c r="J14" s="25">
        <v>753.20747</v>
      </c>
      <c r="K14" s="19">
        <f>J14/H14*100</f>
        <v>100</v>
      </c>
      <c r="L14" s="19">
        <f>J14/I14*100</f>
        <v>103.71715598591595</v>
      </c>
    </row>
    <row r="15" spans="1:12" ht="18.75" customHeight="1">
      <c r="A15" s="4" t="s">
        <v>37</v>
      </c>
      <c r="B15" s="10" t="s">
        <v>25</v>
      </c>
      <c r="C15" s="13" t="s">
        <v>7</v>
      </c>
      <c r="D15" s="13" t="s">
        <v>20</v>
      </c>
      <c r="E15" s="13" t="s">
        <v>9</v>
      </c>
      <c r="F15" s="13" t="s">
        <v>24</v>
      </c>
      <c r="G15" s="13" t="s">
        <v>27</v>
      </c>
      <c r="H15" s="27">
        <f>H16</f>
        <v>77.3</v>
      </c>
      <c r="I15" s="27">
        <f>I16</f>
        <v>77.2</v>
      </c>
      <c r="J15" s="27">
        <f>J16</f>
        <v>77.3</v>
      </c>
      <c r="K15" s="18">
        <f t="shared" si="0"/>
        <v>100</v>
      </c>
      <c r="L15" s="18">
        <f t="shared" si="1"/>
        <v>100.12953367875647</v>
      </c>
    </row>
    <row r="16" spans="1:12" ht="21.75" customHeight="1">
      <c r="A16" s="3" t="s">
        <v>36</v>
      </c>
      <c r="B16" s="12" t="s">
        <v>28</v>
      </c>
      <c r="C16" s="13" t="s">
        <v>7</v>
      </c>
      <c r="D16" s="13" t="s">
        <v>20</v>
      </c>
      <c r="E16" s="13" t="s">
        <v>14</v>
      </c>
      <c r="F16" s="13" t="s">
        <v>24</v>
      </c>
      <c r="G16" s="13" t="s">
        <v>11</v>
      </c>
      <c r="H16" s="28">
        <v>77.3</v>
      </c>
      <c r="I16" s="28">
        <v>77.2</v>
      </c>
      <c r="J16" s="28">
        <v>77.3</v>
      </c>
      <c r="K16" s="19">
        <f t="shared" si="0"/>
        <v>100</v>
      </c>
      <c r="L16" s="19">
        <f t="shared" si="1"/>
        <v>100.12953367875647</v>
      </c>
    </row>
    <row r="17" spans="1:12" ht="14.25" customHeight="1">
      <c r="A17" s="4" t="s">
        <v>38</v>
      </c>
      <c r="B17" s="10" t="s">
        <v>13</v>
      </c>
      <c r="C17" s="13" t="s">
        <v>7</v>
      </c>
      <c r="D17" s="13" t="s">
        <v>14</v>
      </c>
      <c r="E17" s="13" t="s">
        <v>9</v>
      </c>
      <c r="F17" s="13" t="s">
        <v>15</v>
      </c>
      <c r="G17" s="13" t="s">
        <v>11</v>
      </c>
      <c r="H17" s="24">
        <f>H18</f>
        <v>130.5953</v>
      </c>
      <c r="I17" s="24" t="e">
        <f>#REF!+I18</f>
        <v>#REF!</v>
      </c>
      <c r="J17" s="29">
        <f>J18</f>
        <v>130.5953</v>
      </c>
      <c r="K17" s="18">
        <f t="shared" si="0"/>
        <v>100</v>
      </c>
      <c r="L17" s="18" t="e">
        <f t="shared" si="1"/>
        <v>#REF!</v>
      </c>
    </row>
    <row r="18" spans="1:12" ht="18" customHeight="1">
      <c r="A18" s="3" t="s">
        <v>43</v>
      </c>
      <c r="B18" s="15" t="s">
        <v>44</v>
      </c>
      <c r="C18" s="13"/>
      <c r="D18" s="14"/>
      <c r="E18" s="14"/>
      <c r="F18" s="13"/>
      <c r="G18" s="13"/>
      <c r="H18" s="25">
        <v>130.5953</v>
      </c>
      <c r="I18" s="25">
        <v>124.32041</v>
      </c>
      <c r="J18" s="25">
        <v>130.5953</v>
      </c>
      <c r="K18" s="19">
        <f t="shared" si="0"/>
        <v>100</v>
      </c>
      <c r="L18" s="19">
        <f t="shared" si="1"/>
        <v>105.04735304524817</v>
      </c>
    </row>
    <row r="19" spans="1:12" ht="18" customHeight="1">
      <c r="A19" s="4" t="s">
        <v>50</v>
      </c>
      <c r="B19" s="16" t="s">
        <v>51</v>
      </c>
      <c r="C19" s="11"/>
      <c r="D19" s="17"/>
      <c r="E19" s="17"/>
      <c r="F19" s="11"/>
      <c r="G19" s="11"/>
      <c r="H19" s="30">
        <f>H20+H21+H22</f>
        <v>171.2</v>
      </c>
      <c r="I19" s="30">
        <f>I20+I21+I22</f>
        <v>201.2</v>
      </c>
      <c r="J19" s="30">
        <f>J20+J21+J22</f>
        <v>171.2</v>
      </c>
      <c r="K19" s="18">
        <f t="shared" si="0"/>
        <v>100</v>
      </c>
      <c r="L19" s="18">
        <f t="shared" si="1"/>
        <v>85.08946322067594</v>
      </c>
    </row>
    <row r="20" spans="1:12" ht="18" customHeight="1">
      <c r="A20" s="3" t="s">
        <v>56</v>
      </c>
      <c r="B20" s="15" t="s">
        <v>57</v>
      </c>
      <c r="C20" s="11"/>
      <c r="D20" s="17"/>
      <c r="E20" s="17"/>
      <c r="F20" s="11"/>
      <c r="G20" s="11"/>
      <c r="H20" s="31">
        <v>14</v>
      </c>
      <c r="I20" s="31">
        <v>14</v>
      </c>
      <c r="J20" s="31">
        <v>14</v>
      </c>
      <c r="K20" s="19">
        <f>J20/H20*100</f>
        <v>100</v>
      </c>
      <c r="L20" s="19">
        <f t="shared" si="1"/>
        <v>100</v>
      </c>
    </row>
    <row r="21" spans="1:12" ht="18" customHeight="1">
      <c r="A21" s="3" t="s">
        <v>54</v>
      </c>
      <c r="B21" s="15" t="s">
        <v>55</v>
      </c>
      <c r="C21" s="13"/>
      <c r="D21" s="14"/>
      <c r="E21" s="14"/>
      <c r="F21" s="13"/>
      <c r="G21" s="13"/>
      <c r="H21" s="31">
        <v>125.2</v>
      </c>
      <c r="I21" s="31">
        <v>125.2</v>
      </c>
      <c r="J21" s="31">
        <v>125.2</v>
      </c>
      <c r="K21" s="19">
        <f t="shared" si="0"/>
        <v>100</v>
      </c>
      <c r="L21" s="19">
        <f t="shared" si="1"/>
        <v>100</v>
      </c>
    </row>
    <row r="22" spans="1:12" ht="18" customHeight="1">
      <c r="A22" s="3" t="s">
        <v>68</v>
      </c>
      <c r="B22" s="15" t="s">
        <v>69</v>
      </c>
      <c r="C22" s="13"/>
      <c r="D22" s="14"/>
      <c r="E22" s="14"/>
      <c r="F22" s="13"/>
      <c r="G22" s="13"/>
      <c r="H22" s="31">
        <v>32</v>
      </c>
      <c r="I22" s="31">
        <v>62</v>
      </c>
      <c r="J22" s="31">
        <v>32</v>
      </c>
      <c r="K22" s="19">
        <f t="shared" si="0"/>
        <v>100</v>
      </c>
      <c r="L22" s="19">
        <f t="shared" si="1"/>
        <v>51.61290322580645</v>
      </c>
    </row>
    <row r="23" spans="1:12" ht="18.75" customHeight="1">
      <c r="A23" s="4" t="s">
        <v>39</v>
      </c>
      <c r="B23" s="10" t="s">
        <v>18</v>
      </c>
      <c r="C23" s="13" t="s">
        <v>7</v>
      </c>
      <c r="D23" s="14" t="s">
        <v>19</v>
      </c>
      <c r="E23" s="14" t="s">
        <v>9</v>
      </c>
      <c r="F23" s="13" t="s">
        <v>24</v>
      </c>
      <c r="G23" s="13" t="s">
        <v>11</v>
      </c>
      <c r="H23" s="24">
        <f>H24+H25</f>
        <v>85.26061</v>
      </c>
      <c r="I23" s="24">
        <f>I24+I25</f>
        <v>79.188</v>
      </c>
      <c r="J23" s="24">
        <f>J24+J25</f>
        <v>85.26061</v>
      </c>
      <c r="K23" s="18">
        <f t="shared" si="0"/>
        <v>100</v>
      </c>
      <c r="L23" s="18">
        <f t="shared" si="1"/>
        <v>107.66859877759256</v>
      </c>
    </row>
    <row r="24" spans="1:12" ht="18.75" customHeight="1">
      <c r="A24" s="3" t="s">
        <v>60</v>
      </c>
      <c r="B24" s="12" t="s">
        <v>61</v>
      </c>
      <c r="C24" s="13"/>
      <c r="D24" s="14"/>
      <c r="E24" s="14"/>
      <c r="F24" s="13"/>
      <c r="G24" s="13"/>
      <c r="H24" s="25">
        <v>26.37423</v>
      </c>
      <c r="I24" s="25">
        <v>22.988</v>
      </c>
      <c r="J24" s="25">
        <v>26.37423</v>
      </c>
      <c r="K24" s="19">
        <f t="shared" si="0"/>
        <v>100</v>
      </c>
      <c r="L24" s="19">
        <f t="shared" si="1"/>
        <v>114.73042456934053</v>
      </c>
    </row>
    <row r="25" spans="1:12" ht="18.75" customHeight="1">
      <c r="A25" s="3" t="s">
        <v>40</v>
      </c>
      <c r="B25" s="12" t="s">
        <v>29</v>
      </c>
      <c r="C25" s="13" t="s">
        <v>7</v>
      </c>
      <c r="D25" s="14" t="s">
        <v>19</v>
      </c>
      <c r="E25" s="14" t="s">
        <v>14</v>
      </c>
      <c r="F25" s="13" t="s">
        <v>24</v>
      </c>
      <c r="G25" s="13" t="s">
        <v>11</v>
      </c>
      <c r="H25" s="25">
        <v>58.88638</v>
      </c>
      <c r="I25" s="25">
        <v>56.2</v>
      </c>
      <c r="J25" s="25">
        <v>58.88638</v>
      </c>
      <c r="K25" s="19">
        <f t="shared" si="0"/>
        <v>100</v>
      </c>
      <c r="L25" s="19">
        <f t="shared" si="1"/>
        <v>104.7800355871886</v>
      </c>
    </row>
    <row r="26" spans="1:12" ht="17.25" customHeight="1">
      <c r="A26" s="4" t="s">
        <v>41</v>
      </c>
      <c r="B26" s="10" t="s">
        <v>21</v>
      </c>
      <c r="C26" s="11" t="s">
        <v>7</v>
      </c>
      <c r="D26" s="11" t="s">
        <v>17</v>
      </c>
      <c r="E26" s="11" t="s">
        <v>9</v>
      </c>
      <c r="F26" s="11" t="s">
        <v>15</v>
      </c>
      <c r="G26" s="11" t="s">
        <v>11</v>
      </c>
      <c r="H26" s="24">
        <f>H27</f>
        <v>887.13422</v>
      </c>
      <c r="I26" s="24">
        <f>I27</f>
        <v>894.75</v>
      </c>
      <c r="J26" s="24">
        <f>J27</f>
        <v>887.13422</v>
      </c>
      <c r="K26" s="18">
        <f t="shared" si="0"/>
        <v>100</v>
      </c>
      <c r="L26" s="18">
        <f t="shared" si="1"/>
        <v>99.14883710533668</v>
      </c>
    </row>
    <row r="27" spans="1:12" ht="15" customHeight="1">
      <c r="A27" s="3" t="s">
        <v>42</v>
      </c>
      <c r="B27" s="12" t="s">
        <v>30</v>
      </c>
      <c r="C27" s="13" t="s">
        <v>7</v>
      </c>
      <c r="D27" s="13" t="s">
        <v>17</v>
      </c>
      <c r="E27" s="13" t="s">
        <v>8</v>
      </c>
      <c r="F27" s="13" t="s">
        <v>24</v>
      </c>
      <c r="G27" s="13" t="s">
        <v>11</v>
      </c>
      <c r="H27" s="25">
        <v>887.13422</v>
      </c>
      <c r="I27" s="25">
        <v>894.75</v>
      </c>
      <c r="J27" s="25">
        <v>887.13422</v>
      </c>
      <c r="K27" s="19">
        <f t="shared" si="0"/>
        <v>100</v>
      </c>
      <c r="L27" s="19">
        <f t="shared" si="1"/>
        <v>99.14883710533668</v>
      </c>
    </row>
    <row r="28" spans="1:12" ht="18" customHeight="1">
      <c r="A28" s="4" t="s">
        <v>65</v>
      </c>
      <c r="B28" s="20" t="s">
        <v>64</v>
      </c>
      <c r="C28" s="17" t="s">
        <v>7</v>
      </c>
      <c r="D28" s="11" t="s">
        <v>16</v>
      </c>
      <c r="E28" s="11" t="s">
        <v>9</v>
      </c>
      <c r="F28" s="11" t="s">
        <v>22</v>
      </c>
      <c r="G28" s="11" t="s">
        <v>11</v>
      </c>
      <c r="H28" s="27">
        <f>H29</f>
        <v>15</v>
      </c>
      <c r="I28" s="27">
        <f>I29</f>
        <v>15</v>
      </c>
      <c r="J28" s="27">
        <f>J29</f>
        <v>15</v>
      </c>
      <c r="K28" s="18">
        <f t="shared" si="0"/>
        <v>100</v>
      </c>
      <c r="L28" s="18">
        <f t="shared" si="1"/>
        <v>100</v>
      </c>
    </row>
    <row r="29" spans="1:12" ht="16.5" customHeight="1">
      <c r="A29" s="3" t="s">
        <v>66</v>
      </c>
      <c r="B29" s="21" t="s">
        <v>67</v>
      </c>
      <c r="C29" s="14" t="s">
        <v>7</v>
      </c>
      <c r="D29" s="13" t="s">
        <v>16</v>
      </c>
      <c r="E29" s="13" t="s">
        <v>17</v>
      </c>
      <c r="F29" s="13" t="s">
        <v>24</v>
      </c>
      <c r="G29" s="13" t="s">
        <v>11</v>
      </c>
      <c r="H29" s="28">
        <v>15</v>
      </c>
      <c r="I29" s="28">
        <v>15</v>
      </c>
      <c r="J29" s="28">
        <v>15</v>
      </c>
      <c r="K29" s="19">
        <f t="shared" si="0"/>
        <v>100</v>
      </c>
      <c r="L29" s="19">
        <f t="shared" si="1"/>
        <v>100</v>
      </c>
    </row>
    <row r="30" spans="1:12" ht="18" customHeight="1">
      <c r="A30" s="3"/>
      <c r="B30" s="5" t="s">
        <v>23</v>
      </c>
      <c r="C30" s="13" t="s">
        <v>7</v>
      </c>
      <c r="D30" s="5"/>
      <c r="E30" s="5"/>
      <c r="F30" s="5"/>
      <c r="G30" s="5"/>
      <c r="H30" s="32">
        <f>H28+H26+H23+H19+H17+H15+H9</f>
        <v>3863.72559</v>
      </c>
      <c r="I30" s="32" t="e">
        <f>I28+I26+I23+I19+I17+I15+I9</f>
        <v>#REF!</v>
      </c>
      <c r="J30" s="32">
        <f>J28+J26+J23+J19+J17+J15+J9</f>
        <v>3863.72559</v>
      </c>
      <c r="K30" s="18">
        <f t="shared" si="0"/>
        <v>100</v>
      </c>
      <c r="L30" s="18" t="e">
        <f t="shared" si="1"/>
        <v>#REF!</v>
      </c>
    </row>
    <row r="31" ht="12.75">
      <c r="H31" s="33"/>
    </row>
    <row r="32" ht="12.75">
      <c r="H32" s="35"/>
    </row>
  </sheetData>
  <sheetProtection/>
  <mergeCells count="16">
    <mergeCell ref="A1:L1"/>
    <mergeCell ref="A5:L5"/>
    <mergeCell ref="J6:J7"/>
    <mergeCell ref="K6:K7"/>
    <mergeCell ref="L6:L7"/>
    <mergeCell ref="I6:I7"/>
    <mergeCell ref="A2:L2"/>
    <mergeCell ref="A6:A7"/>
    <mergeCell ref="C6:C7"/>
    <mergeCell ref="D6:D7"/>
    <mergeCell ref="E6:E7"/>
    <mergeCell ref="F6:F7"/>
    <mergeCell ref="G6:G7"/>
    <mergeCell ref="H6:H7"/>
    <mergeCell ref="A3:L3"/>
    <mergeCell ref="A4:L4"/>
  </mergeCells>
  <printOptions/>
  <pageMargins left="0.63" right="0.79" top="1" bottom="1" header="0.5" footer="0.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2017-06-27T05:35:25Z</cp:lastPrinted>
  <dcterms:created xsi:type="dcterms:W3CDTF">2005-12-26T02:47:01Z</dcterms:created>
  <dcterms:modified xsi:type="dcterms:W3CDTF">2017-06-27T05:35:40Z</dcterms:modified>
  <cp:category/>
  <cp:version/>
  <cp:contentType/>
  <cp:contentStatus/>
</cp:coreProperties>
</file>